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showHorizontalScroll="0" showVerticalScroll="0" xWindow="690" yWindow="2790" windowWidth="21600" windowHeight="11385" tabRatio="864"/>
  </bookViews>
  <sheets>
    <sheet name="取引区分コード" sheetId="1" r:id="rId1"/>
    <sheet name="【レンタル品・請求書鑑・案】" sheetId="8" state="hidden" r:id="rId2"/>
    <sheet name="【内訳明細1請求毎案】" sheetId="9" state="hidden" r:id="rId3"/>
    <sheet name="【内訳明細2注文毎案】" sheetId="17" state="hidden" r:id="rId4"/>
    <sheet name="【内訳明細9その他案】" sheetId="18" state="hidden" r:id="rId5"/>
    <sheet name="【内訳明細　残数表示例】" sheetId="16" state="hidden" r:id="rId6"/>
    <sheet name="【内訳明細-30分の10日数例】" sheetId="15" state="hidden" r:id="rId7"/>
    <sheet name="Sheet2" sheetId="14" state="hidden" r:id="rId8"/>
  </sheets>
  <definedNames>
    <definedName name="_xlnm.Print_Area" localSheetId="1">【レンタル品・請求書鑑・案】!$A$1:$O$33</definedName>
    <definedName name="_xlnm.Print_Area" localSheetId="5">'【内訳明細　残数表示例】'!$C$3:$T$37</definedName>
    <definedName name="_xlnm.Print_Area" localSheetId="2">【内訳明細1請求毎案】!$C$3:$T$36</definedName>
    <definedName name="_xlnm.Print_Area" localSheetId="3">【内訳明細2注文毎案】!$C$3:$T$41</definedName>
    <definedName name="_xlnm.Print_Area" localSheetId="6">'【内訳明細-30分の10日数例】'!$C$3:$V$16</definedName>
    <definedName name="_xlnm.Print_Area" localSheetId="4">【内訳明細9その他案】!$C$3:$T$41</definedName>
    <definedName name="_xlnm.Print_Area" localSheetId="0">取引区分コード!$B$1:$T$36</definedName>
    <definedName name="_xlnm.Print_Titles" localSheetId="5">'【内訳明細　残数表示例】'!$7:$9</definedName>
    <definedName name="_xlnm.Print_Titles" localSheetId="2">【内訳明細1請求毎案】!$7:$9</definedName>
    <definedName name="_xlnm.Print_Titles" localSheetId="3">【内訳明細2注文毎案】!$7:$9</definedName>
    <definedName name="_xlnm.Print_Titles" localSheetId="6">'【内訳明細-30分の10日数例】'!$7:$9</definedName>
    <definedName name="_xlnm.Print_Titles" localSheetId="4">【内訳明細9その他案】!$7:$9</definedName>
    <definedName name="_xlnm.Print_Titles" localSheetId="0">取引区分コード!$3:$5</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5" i="1" l="1"/>
  <c r="P29" i="16" l="1"/>
  <c r="H27" i="16"/>
  <c r="L27" i="16" s="1"/>
  <c r="H25" i="16"/>
  <c r="L25" i="16" s="1"/>
  <c r="H23" i="16"/>
  <c r="L23" i="16" s="1"/>
  <c r="A22" i="16"/>
  <c r="A23" i="16" s="1"/>
  <c r="U23" i="16"/>
  <c r="P17" i="16" l="1"/>
  <c r="H15" i="16"/>
  <c r="L15" i="16" s="1"/>
  <c r="H13" i="16"/>
  <c r="L13" i="16" s="1"/>
  <c r="H11" i="16"/>
  <c r="L11" i="16" s="1"/>
  <c r="U22" i="16"/>
  <c r="L23" i="18" l="1"/>
  <c r="L29" i="18" s="1"/>
  <c r="A22" i="18"/>
  <c r="A23" i="18" s="1"/>
  <c r="L21" i="18"/>
  <c r="L27" i="18" s="1"/>
  <c r="A20" i="18"/>
  <c r="A21" i="18" s="1"/>
  <c r="L13" i="18"/>
  <c r="L19" i="18" s="1"/>
  <c r="A12" i="18"/>
  <c r="A13" i="18" s="1"/>
  <c r="L11" i="18"/>
  <c r="L15" i="18" s="1"/>
  <c r="A10" i="18"/>
  <c r="A11" i="18" s="1"/>
  <c r="L37" i="17"/>
  <c r="L41" i="17" s="1"/>
  <c r="A34" i="17"/>
  <c r="A35" i="17" s="1"/>
  <c r="A32" i="17"/>
  <c r="A33" i="17" s="1"/>
  <c r="A30" i="17"/>
  <c r="A31" i="17" s="1"/>
  <c r="A28" i="17"/>
  <c r="A29" i="17" s="1"/>
  <c r="A26" i="17"/>
  <c r="A27" i="17" s="1"/>
  <c r="A24" i="17"/>
  <c r="A25" i="17" s="1"/>
  <c r="L21" i="17"/>
  <c r="L23" i="17" s="1"/>
  <c r="A18" i="17"/>
  <c r="A19" i="17" s="1"/>
  <c r="A16" i="17"/>
  <c r="A17" i="17" s="1"/>
  <c r="A14" i="17"/>
  <c r="A15" i="17" s="1"/>
  <c r="A12" i="17"/>
  <c r="A13" i="17" s="1"/>
  <c r="A10" i="17"/>
  <c r="A11" i="17" s="1"/>
  <c r="L37" i="16"/>
  <c r="A10" i="16"/>
  <c r="A11" i="16" s="1"/>
  <c r="L11" i="15"/>
  <c r="L15" i="15" s="1"/>
  <c r="U21" i="18"/>
  <c r="U11" i="16"/>
  <c r="U11" i="17"/>
  <c r="U11" i="18"/>
  <c r="L17" i="18" l="1"/>
  <c r="L39" i="17"/>
  <c r="L25" i="18"/>
  <c r="L41" i="18" s="1"/>
  <c r="U20" i="18"/>
  <c r="U10" i="17"/>
  <c r="U10" i="18"/>
  <c r="U10" i="16"/>
  <c r="L29" i="9" l="1"/>
  <c r="L27" i="9"/>
  <c r="L25" i="9"/>
  <c r="L23" i="9"/>
  <c r="L21" i="9"/>
  <c r="L31" i="9"/>
  <c r="L33" i="9"/>
  <c r="L35" i="9" l="1"/>
  <c r="K25" i="8" s="1"/>
  <c r="K30" i="8" s="1"/>
  <c r="A28" i="9"/>
  <c r="A29" i="9" s="1"/>
  <c r="A26" i="9"/>
  <c r="A27" i="9" s="1"/>
  <c r="A24" i="9"/>
  <c r="A25" i="9" s="1"/>
  <c r="A22" i="9"/>
  <c r="A23" i="9" s="1"/>
  <c r="A20" i="9"/>
  <c r="A21" i="9" s="1"/>
  <c r="A18" i="9"/>
  <c r="A19" i="9" s="1"/>
  <c r="A16" i="9"/>
  <c r="A17" i="9" s="1"/>
  <c r="A14" i="9"/>
  <c r="A15" i="9" s="1"/>
  <c r="A12" i="9"/>
  <c r="A13" i="9" s="1"/>
  <c r="A10" i="9"/>
  <c r="A11" i="9" s="1"/>
  <c r="L29" i="8"/>
  <c r="L28" i="8"/>
  <c r="L27" i="8"/>
  <c r="L26" i="8"/>
  <c r="U11" i="9"/>
  <c r="L30" i="8" l="1"/>
  <c r="D24" i="8" s="1"/>
  <c r="L25" i="8"/>
  <c r="U10" i="9"/>
  <c r="L17" i="1" l="1"/>
  <c r="L20" i="1"/>
  <c r="L19" i="1"/>
  <c r="L18" i="1"/>
  <c r="L10" i="1"/>
  <c r="L21" i="1"/>
  <c r="L23" i="1" l="1"/>
  <c r="L22" i="1"/>
  <c r="L8" i="1"/>
  <c r="L7" i="1" l="1"/>
  <c r="L15" i="1"/>
  <c r="L14" i="1"/>
</calcChain>
</file>

<file path=xl/sharedStrings.xml><?xml version="1.0" encoding="utf-8"?>
<sst xmlns="http://schemas.openxmlformats.org/spreadsheetml/2006/main" count="863" uniqueCount="304">
  <si>
    <t>内容</t>
    <rPh sb="0" eb="2">
      <t>ナイヨウ</t>
    </rPh>
    <phoneticPr fontId="2"/>
  </si>
  <si>
    <t>賃料</t>
    <rPh sb="0" eb="2">
      <t>チンリョウ</t>
    </rPh>
    <phoneticPr fontId="2"/>
  </si>
  <si>
    <t>購入品・売買品を示す</t>
    <rPh sb="0" eb="3">
      <t>コウニュウヒン</t>
    </rPh>
    <rPh sb="4" eb="6">
      <t>バイバイ</t>
    </rPh>
    <rPh sb="6" eb="7">
      <t>ヒン</t>
    </rPh>
    <rPh sb="8" eb="9">
      <t>シメ</t>
    </rPh>
    <phoneticPr fontId="2"/>
  </si>
  <si>
    <t>一式契約よる取引を示す</t>
    <phoneticPr fontId="2"/>
  </si>
  <si>
    <t>単価契約よる取引を示す</t>
    <rPh sb="0" eb="2">
      <t>タンカ</t>
    </rPh>
    <phoneticPr fontId="2"/>
  </si>
  <si>
    <t>日</t>
    <rPh sb="0" eb="1">
      <t>ニチ</t>
    </rPh>
    <phoneticPr fontId="2"/>
  </si>
  <si>
    <t>台</t>
    <rPh sb="0" eb="1">
      <t>ダイ</t>
    </rPh>
    <phoneticPr fontId="2"/>
  </si>
  <si>
    <t>日台</t>
    <rPh sb="0" eb="1">
      <t>ニチ</t>
    </rPh>
    <rPh sb="1" eb="2">
      <t>ダイ</t>
    </rPh>
    <phoneticPr fontId="2"/>
  </si>
  <si>
    <t>式</t>
    <rPh sb="0" eb="1">
      <t>シキ</t>
    </rPh>
    <phoneticPr fontId="2"/>
  </si>
  <si>
    <t>計算しない</t>
    <rPh sb="0" eb="2">
      <t>ケイサン</t>
    </rPh>
    <phoneticPr fontId="2"/>
  </si>
  <si>
    <t>〃返却日を計上する</t>
    <rPh sb="1" eb="3">
      <t>ヘンキャク</t>
    </rPh>
    <rPh sb="3" eb="4">
      <t>ヒ</t>
    </rPh>
    <rPh sb="5" eb="7">
      <t>ケイジョウ</t>
    </rPh>
    <phoneticPr fontId="2"/>
  </si>
  <si>
    <t>〃返却日を計上しない</t>
    <rPh sb="1" eb="3">
      <t>ヘンキャク</t>
    </rPh>
    <rPh sb="3" eb="4">
      <t>ヒ</t>
    </rPh>
    <rPh sb="5" eb="7">
      <t>ケイジョウ</t>
    </rPh>
    <phoneticPr fontId="2"/>
  </si>
  <si>
    <t>工事・作業であることを示す</t>
    <rPh sb="0" eb="2">
      <t>コウジ</t>
    </rPh>
    <rPh sb="3" eb="5">
      <t>サギョウ</t>
    </rPh>
    <rPh sb="11" eb="12">
      <t>シメ</t>
    </rPh>
    <phoneticPr fontId="2"/>
  </si>
  <si>
    <t>売戻・買戻条件付取引を示す</t>
    <phoneticPr fontId="2"/>
  </si>
  <si>
    <t>工事・作業の歩合による労務提供型の取引を示す</t>
    <rPh sb="0" eb="2">
      <t>コウジ</t>
    </rPh>
    <rPh sb="3" eb="5">
      <t>サギョウ</t>
    </rPh>
    <rPh sb="6" eb="8">
      <t>ブアイ</t>
    </rPh>
    <rPh sb="11" eb="13">
      <t>ロウム</t>
    </rPh>
    <rPh sb="13" eb="15">
      <t>テイキョウ</t>
    </rPh>
    <rPh sb="15" eb="16">
      <t>ガタ</t>
    </rPh>
    <rPh sb="17" eb="19">
      <t>トリヒキ</t>
    </rPh>
    <phoneticPr fontId="2"/>
  </si>
  <si>
    <t>工事委託・請負作業等の外注取引を示す</t>
    <rPh sb="0" eb="2">
      <t>コウジ</t>
    </rPh>
    <rPh sb="2" eb="4">
      <t>イタク</t>
    </rPh>
    <rPh sb="5" eb="7">
      <t>ウケオイ</t>
    </rPh>
    <rPh sb="7" eb="9">
      <t>サギョウ</t>
    </rPh>
    <rPh sb="9" eb="10">
      <t>トウ</t>
    </rPh>
    <rPh sb="11" eb="13">
      <t>ガイチュウ</t>
    </rPh>
    <rPh sb="13" eb="15">
      <t>トリヒキ</t>
    </rPh>
    <phoneticPr fontId="2"/>
  </si>
  <si>
    <t>m3</t>
    <phoneticPr fontId="2"/>
  </si>
  <si>
    <t>別途工事を示す</t>
    <rPh sb="0" eb="2">
      <t>ベット</t>
    </rPh>
    <rPh sb="2" eb="4">
      <t>コウジ</t>
    </rPh>
    <rPh sb="5" eb="6">
      <t>シメ</t>
    </rPh>
    <phoneticPr fontId="2"/>
  </si>
  <si>
    <t>貸与品を示す</t>
    <rPh sb="0" eb="2">
      <t>タイヨ</t>
    </rPh>
    <rPh sb="2" eb="3">
      <t>ヒン</t>
    </rPh>
    <rPh sb="4" eb="5">
      <t>シメ</t>
    </rPh>
    <phoneticPr fontId="2"/>
  </si>
  <si>
    <t>支給品を示す</t>
    <rPh sb="0" eb="2">
      <t>シキュウ</t>
    </rPh>
    <rPh sb="2" eb="3">
      <t>ヒン</t>
    </rPh>
    <rPh sb="4" eb="5">
      <t>シメ</t>
    </rPh>
    <phoneticPr fontId="2"/>
  </si>
  <si>
    <t>移設品を示す</t>
    <rPh sb="0" eb="2">
      <t>イセツ</t>
    </rPh>
    <rPh sb="2" eb="3">
      <t>ヒン</t>
    </rPh>
    <rPh sb="4" eb="5">
      <t>シメ</t>
    </rPh>
    <phoneticPr fontId="2"/>
  </si>
  <si>
    <t>撤去品を示す</t>
    <rPh sb="0" eb="2">
      <t>テッキョ</t>
    </rPh>
    <rPh sb="2" eb="3">
      <t>ヒン</t>
    </rPh>
    <rPh sb="4" eb="5">
      <t>シメ</t>
    </rPh>
    <phoneticPr fontId="2"/>
  </si>
  <si>
    <t>既設品を示す</t>
    <rPh sb="0" eb="2">
      <t>キセツ</t>
    </rPh>
    <rPh sb="2" eb="3">
      <t>ヒン</t>
    </rPh>
    <rPh sb="4" eb="5">
      <t>シメ</t>
    </rPh>
    <phoneticPr fontId="2"/>
  </si>
  <si>
    <t>運送費、事務経費等、上記に該当しない取引を示す</t>
    <rPh sb="0" eb="2">
      <t>ウンソウ</t>
    </rPh>
    <rPh sb="2" eb="3">
      <t>ヒ</t>
    </rPh>
    <rPh sb="4" eb="6">
      <t>ジム</t>
    </rPh>
    <rPh sb="6" eb="8">
      <t>ケイヒ</t>
    </rPh>
    <rPh sb="8" eb="9">
      <t>トウ</t>
    </rPh>
    <rPh sb="10" eb="12">
      <t>ジョウキ</t>
    </rPh>
    <rPh sb="13" eb="15">
      <t>ガイトウ</t>
    </rPh>
    <rPh sb="18" eb="20">
      <t>トリヒキ</t>
    </rPh>
    <rPh sb="21" eb="22">
      <t>シメ</t>
    </rPh>
    <phoneticPr fontId="2"/>
  </si>
  <si>
    <t>損失</t>
    <rPh sb="0" eb="2">
      <t>ソンシツ</t>
    </rPh>
    <phoneticPr fontId="2"/>
  </si>
  <si>
    <t>委託加工品・支給品を示す</t>
    <rPh sb="0" eb="2">
      <t>イタク</t>
    </rPh>
    <rPh sb="2" eb="4">
      <t>カコウ</t>
    </rPh>
    <rPh sb="4" eb="5">
      <t>ヒン</t>
    </rPh>
    <rPh sb="6" eb="8">
      <t>シキュウ</t>
    </rPh>
    <rPh sb="8" eb="9">
      <t>ヒン</t>
    </rPh>
    <rPh sb="10" eb="11">
      <t>シメ</t>
    </rPh>
    <phoneticPr fontId="2"/>
  </si>
  <si>
    <t>レンタル・リース取引を示す</t>
    <rPh sb="8" eb="10">
      <t>トリヒキ</t>
    </rPh>
    <rPh sb="11" eb="12">
      <t>シメ</t>
    </rPh>
    <phoneticPr fontId="2"/>
  </si>
  <si>
    <t>Ver 2.2では、使用不可</t>
    <rPh sb="10" eb="12">
      <t>シヨウ</t>
    </rPh>
    <rPh sb="12" eb="14">
      <t>フカ</t>
    </rPh>
    <phoneticPr fontId="2"/>
  </si>
  <si>
    <t>単価</t>
    <phoneticPr fontId="2"/>
  </si>
  <si>
    <t>〃損失として計上する</t>
    <rPh sb="1" eb="3">
      <t>ソンシツ</t>
    </rPh>
    <rPh sb="6" eb="8">
      <t>ケイジョウ</t>
    </rPh>
    <phoneticPr fontId="2"/>
  </si>
  <si>
    <t>〃で損失として計上する</t>
    <rPh sb="2" eb="4">
      <t>ソンシツ</t>
    </rPh>
    <rPh sb="7" eb="9">
      <t>ケイジョウ</t>
    </rPh>
    <phoneticPr fontId="2"/>
  </si>
  <si>
    <t>[1208]
使用期間</t>
    <rPh sb="7" eb="9">
      <t>シヨウ</t>
    </rPh>
    <rPh sb="9" eb="11">
      <t>キカン</t>
    </rPh>
    <phoneticPr fontId="2"/>
  </si>
  <si>
    <t>[1218]
数量</t>
    <rPh sb="7" eb="9">
      <t>スウリョウ</t>
    </rPh>
    <phoneticPr fontId="2"/>
  </si>
  <si>
    <t>[1219]
単位</t>
    <rPh sb="7" eb="9">
      <t>タンイ</t>
    </rPh>
    <phoneticPr fontId="2"/>
  </si>
  <si>
    <t>[1223]
明細金額</t>
    <rPh sb="7" eb="9">
      <t>メイサイ</t>
    </rPh>
    <rPh sb="9" eb="11">
      <t>キンガク</t>
    </rPh>
    <phoneticPr fontId="2"/>
  </si>
  <si>
    <t>帳票の金額に含まれない別途計上の</t>
    <rPh sb="0" eb="2">
      <t>チョウヒョウ</t>
    </rPh>
    <rPh sb="3" eb="5">
      <t>キンガク</t>
    </rPh>
    <rPh sb="6" eb="7">
      <t>フク</t>
    </rPh>
    <rPh sb="11" eb="13">
      <t>ベット</t>
    </rPh>
    <rPh sb="13" eb="15">
      <t>ケイジョウ</t>
    </rPh>
    <phoneticPr fontId="2"/>
  </si>
  <si>
    <t>取引を示す</t>
    <phoneticPr fontId="2"/>
  </si>
  <si>
    <t>[1209]
使用期間単位</t>
    <rPh sb="11" eb="13">
      <t>タンイ</t>
    </rPh>
    <phoneticPr fontId="2"/>
  </si>
  <si>
    <t>[1217]
補助数量単位</t>
    <rPh sb="11" eb="13">
      <t>タンイ</t>
    </rPh>
    <phoneticPr fontId="2"/>
  </si>
  <si>
    <t>[1375]
単価
(小数3桁)</t>
    <rPh sb="7" eb="9">
      <t>タンカ</t>
    </rPh>
    <rPh sb="11" eb="13">
      <t>ショウスウ</t>
    </rPh>
    <rPh sb="14" eb="15">
      <t>ケタ</t>
    </rPh>
    <phoneticPr fontId="2"/>
  </si>
  <si>
    <t>レンタル</t>
    <phoneticPr fontId="2"/>
  </si>
  <si>
    <t>コード</t>
    <phoneticPr fontId="2"/>
  </si>
  <si>
    <t>備　　考</t>
    <phoneticPr fontId="2"/>
  </si>
  <si>
    <t>計算仕様</t>
    <rPh sb="0" eb="2">
      <t>ケイサン</t>
    </rPh>
    <rPh sb="2" eb="4">
      <t>シヨウ</t>
    </rPh>
    <phoneticPr fontId="2"/>
  </si>
  <si>
    <t>内訳明細の並び</t>
    <rPh sb="0" eb="2">
      <t>ウチワケ</t>
    </rPh>
    <rPh sb="2" eb="4">
      <t>メイサイ</t>
    </rPh>
    <rPh sb="5" eb="6">
      <t>ナラ</t>
    </rPh>
    <phoneticPr fontId="2"/>
  </si>
  <si>
    <t>計算方法</t>
    <phoneticPr fontId="2"/>
  </si>
  <si>
    <t>[1203]明細別取引区分コード</t>
    <rPh sb="6" eb="8">
      <t>メイサイ</t>
    </rPh>
    <rPh sb="8" eb="9">
      <t>ベツ</t>
    </rPh>
    <phoneticPr fontId="2"/>
  </si>
  <si>
    <t>レンタル</t>
    <phoneticPr fontId="2"/>
  </si>
  <si>
    <t>C:</t>
  </si>
  <si>
    <t>A:</t>
  </si>
  <si>
    <t>B:</t>
    <phoneticPr fontId="2"/>
  </si>
  <si>
    <t>D:</t>
  </si>
  <si>
    <t>E:</t>
  </si>
  <si>
    <t>D、Eは利用しない</t>
  </si>
  <si>
    <t>[1216]
補助数量
↑
台数</t>
    <rPh sb="7" eb="9">
      <t>ホジョ</t>
    </rPh>
    <rPh sb="9" eb="11">
      <t>スウリョウ</t>
    </rPh>
    <rPh sb="14" eb="16">
      <t>ダイスウ</t>
    </rPh>
    <phoneticPr fontId="2"/>
  </si>
  <si>
    <t>010</t>
    <phoneticPr fontId="11"/>
  </si>
  <si>
    <t>物品調達案件</t>
    <rPh sb="0" eb="2">
      <t>ブッピン</t>
    </rPh>
    <rPh sb="2" eb="4">
      <t>チョウタツ</t>
    </rPh>
    <rPh sb="4" eb="6">
      <t>アンケン</t>
    </rPh>
    <phoneticPr fontId="11"/>
  </si>
  <si>
    <t>請求書</t>
    <rPh sb="0" eb="3">
      <t>セイキュウショ</t>
    </rPh>
    <phoneticPr fontId="11"/>
  </si>
  <si>
    <t>※本帳票は参考用に電子契約データを印刷したもの</t>
    <phoneticPr fontId="11"/>
  </si>
  <si>
    <t>請求No</t>
    <rPh sb="0" eb="2">
      <t>セイキュウ</t>
    </rPh>
    <phoneticPr fontId="11"/>
  </si>
  <si>
    <t>12345678901234</t>
    <phoneticPr fontId="11"/>
  </si>
  <si>
    <t>作成日</t>
    <rPh sb="0" eb="2">
      <t>サクセイ</t>
    </rPh>
    <rPh sb="2" eb="3">
      <t>ヒ</t>
    </rPh>
    <phoneticPr fontId="11"/>
  </si>
  <si>
    <t>YYYY年MM月DD日　</t>
    <rPh sb="4" eb="5">
      <t>ネン</t>
    </rPh>
    <rPh sb="7" eb="8">
      <t>ツキ</t>
    </rPh>
    <rPh sb="10" eb="11">
      <t>ヒ</t>
    </rPh>
    <phoneticPr fontId="11"/>
  </si>
  <si>
    <t>YYYY年MM月　分</t>
    <rPh sb="4" eb="5">
      <t>ネン</t>
    </rPh>
    <rPh sb="7" eb="8">
      <t>ツキ</t>
    </rPh>
    <rPh sb="9" eb="10">
      <t>ブン</t>
    </rPh>
    <phoneticPr fontId="11"/>
  </si>
  <si>
    <t>会社名</t>
    <rPh sb="0" eb="3">
      <t>カイシャメイ</t>
    </rPh>
    <phoneticPr fontId="11"/>
  </si>
  <si>
    <t>株式会社　　●●建設</t>
    <rPh sb="0" eb="4">
      <t>カブシキガイシャ</t>
    </rPh>
    <rPh sb="8" eb="10">
      <t>ケンセツ</t>
    </rPh>
    <phoneticPr fontId="11"/>
  </si>
  <si>
    <t>株式会社　　　基金リースレンタル</t>
    <rPh sb="0" eb="4">
      <t>カブシキガイシャ</t>
    </rPh>
    <rPh sb="7" eb="9">
      <t>キキン</t>
    </rPh>
    <phoneticPr fontId="11"/>
  </si>
  <si>
    <t>取締役社長　　建設 太郎</t>
    <rPh sb="0" eb="3">
      <t>トリシマリヤク</t>
    </rPh>
    <rPh sb="3" eb="5">
      <t>シャチョウ</t>
    </rPh>
    <rPh sb="7" eb="9">
      <t>ケンセツ</t>
    </rPh>
    <rPh sb="10" eb="12">
      <t>タロウ</t>
    </rPh>
    <phoneticPr fontId="11"/>
  </si>
  <si>
    <t>御中</t>
    <rPh sb="0" eb="2">
      <t>オンチュウ</t>
    </rPh>
    <phoneticPr fontId="11"/>
  </si>
  <si>
    <t>取締役支店長　　振興 太郎</t>
    <rPh sb="0" eb="3">
      <t>トリシマリヤク</t>
    </rPh>
    <rPh sb="3" eb="6">
      <t>シテンチョウ</t>
    </rPh>
    <rPh sb="8" eb="10">
      <t>シンコウ</t>
    </rPh>
    <rPh sb="11" eb="13">
      <t>タロウ</t>
    </rPh>
    <phoneticPr fontId="11"/>
  </si>
  <si>
    <t>〒</t>
    <phoneticPr fontId="11"/>
  </si>
  <si>
    <t xml:space="preserve">112-0001 </t>
    <phoneticPr fontId="11"/>
  </si>
  <si>
    <t>〒</t>
  </si>
  <si>
    <t>151-8503</t>
    <phoneticPr fontId="11"/>
  </si>
  <si>
    <t>住所</t>
    <rPh sb="0" eb="2">
      <t>ジュウショ</t>
    </rPh>
    <phoneticPr fontId="11"/>
  </si>
  <si>
    <t>東京都●●区●●</t>
    <rPh sb="5" eb="6">
      <t>ク</t>
    </rPh>
    <phoneticPr fontId="11"/>
  </si>
  <si>
    <t>住所</t>
  </si>
  <si>
    <t>東京都●●区●●</t>
    <rPh sb="0" eb="3">
      <t>トウキョウト</t>
    </rPh>
    <rPh sb="5" eb="6">
      <t>ク</t>
    </rPh>
    <phoneticPr fontId="11"/>
  </si>
  <si>
    <t>工事コード</t>
    <rPh sb="0" eb="2">
      <t>コウジ</t>
    </rPh>
    <phoneticPr fontId="11"/>
  </si>
  <si>
    <t>017007</t>
    <phoneticPr fontId="11"/>
  </si>
  <si>
    <t>登録番号</t>
    <rPh sb="0" eb="2">
      <t>トウロク</t>
    </rPh>
    <rPh sb="2" eb="4">
      <t>バンゴウ</t>
    </rPh>
    <phoneticPr fontId="11"/>
  </si>
  <si>
    <t>T801040100xxxx</t>
    <phoneticPr fontId="11"/>
  </si>
  <si>
    <t>受注者ｺｰﾄﾞ2</t>
    <rPh sb="0" eb="3">
      <t>ジュチュウシャ</t>
    </rPh>
    <phoneticPr fontId="11"/>
  </si>
  <si>
    <t>1234567890</t>
    <phoneticPr fontId="11"/>
  </si>
  <si>
    <t>工事名称</t>
    <phoneticPr fontId="11"/>
  </si>
  <si>
    <t>ＣＩ－ＮＥＴ共済組合会館（仮称）建築工事</t>
    <rPh sb="6" eb="8">
      <t>キョウサイ</t>
    </rPh>
    <rPh sb="8" eb="10">
      <t>クミアイ</t>
    </rPh>
    <rPh sb="10" eb="12">
      <t>カイカン</t>
    </rPh>
    <rPh sb="13" eb="15">
      <t>カショウ</t>
    </rPh>
    <rPh sb="16" eb="18">
      <t>ケンチク</t>
    </rPh>
    <rPh sb="18" eb="20">
      <t>コウジ</t>
    </rPh>
    <phoneticPr fontId="11"/>
  </si>
  <si>
    <t>部署名</t>
    <rPh sb="0" eb="2">
      <t>ブショ</t>
    </rPh>
    <rPh sb="2" eb="3">
      <t>メイ</t>
    </rPh>
    <phoneticPr fontId="11"/>
  </si>
  <si>
    <t>物品第一課</t>
    <rPh sb="0" eb="2">
      <t>ブッピン</t>
    </rPh>
    <rPh sb="2" eb="3">
      <t>ダイ</t>
    </rPh>
    <rPh sb="4" eb="5">
      <t>カ</t>
    </rPh>
    <phoneticPr fontId="11"/>
  </si>
  <si>
    <t>担当者名</t>
    <rPh sb="0" eb="3">
      <t>タントウシャ</t>
    </rPh>
    <rPh sb="3" eb="4">
      <t>メイ</t>
    </rPh>
    <phoneticPr fontId="11"/>
  </si>
  <si>
    <t>建設　次郎</t>
    <rPh sb="0" eb="2">
      <t>ケンセツ</t>
    </rPh>
    <rPh sb="3" eb="5">
      <t>ジロウ</t>
    </rPh>
    <phoneticPr fontId="11"/>
  </si>
  <si>
    <t>振興　次郎</t>
    <rPh sb="0" eb="2">
      <t>シンコウ</t>
    </rPh>
    <rPh sb="3" eb="5">
      <t>ジロウ</t>
    </rPh>
    <phoneticPr fontId="11"/>
  </si>
  <si>
    <t>TEL</t>
    <phoneticPr fontId="11"/>
  </si>
  <si>
    <t>03-3668-xxxx</t>
    <phoneticPr fontId="11"/>
  </si>
  <si>
    <t>03-5473-xxxx</t>
    <phoneticPr fontId="11"/>
  </si>
  <si>
    <t>法人番号</t>
    <phoneticPr fontId="11"/>
  </si>
  <si>
    <t>701000104xxxx</t>
    <phoneticPr fontId="11"/>
  </si>
  <si>
    <t>取引件名</t>
    <phoneticPr fontId="11"/>
  </si>
  <si>
    <t>ＣＩ－ＮＥＴ共済組合会館（仮称）建築工事　物品調達</t>
    <rPh sb="21" eb="23">
      <t>ブッピン</t>
    </rPh>
    <rPh sb="23" eb="25">
      <t>チョウタツ</t>
    </rPh>
    <phoneticPr fontId="11"/>
  </si>
  <si>
    <t>消費税計算区分コード</t>
    <rPh sb="0" eb="3">
      <t>ショウヒゼイ</t>
    </rPh>
    <rPh sb="3" eb="5">
      <t>ケイサン</t>
    </rPh>
    <rPh sb="5" eb="7">
      <t>クブン</t>
    </rPh>
    <phoneticPr fontId="11"/>
  </si>
  <si>
    <t>最終帳票金額（税込）</t>
    <rPh sb="0" eb="2">
      <t>サイシュウ</t>
    </rPh>
    <rPh sb="2" eb="4">
      <t>チョウヒョウ</t>
    </rPh>
    <rPh sb="4" eb="6">
      <t>キンガク</t>
    </rPh>
    <rPh sb="7" eb="9">
      <t>ゼイコ</t>
    </rPh>
    <phoneticPr fontId="11"/>
  </si>
  <si>
    <t>請求金額（税抜）</t>
    <phoneticPr fontId="11"/>
  </si>
  <si>
    <t>消費税額</t>
    <rPh sb="0" eb="2">
      <t>ショウヒゼイ</t>
    </rPh>
    <rPh sb="2" eb="3">
      <t>ガク</t>
    </rPh>
    <phoneticPr fontId="11"/>
  </si>
  <si>
    <t>課税１０％</t>
    <rPh sb="0" eb="2">
      <t>カゼイ</t>
    </rPh>
    <phoneticPr fontId="11"/>
  </si>
  <si>
    <t>経過措置８％</t>
    <rPh sb="0" eb="2">
      <t>ケイカ</t>
    </rPh>
    <rPh sb="2" eb="4">
      <t>ソチ</t>
    </rPh>
    <phoneticPr fontId="11"/>
  </si>
  <si>
    <t>軽減　 8　％</t>
    <rPh sb="0" eb="2">
      <t>ケイゲン</t>
    </rPh>
    <phoneticPr fontId="11"/>
  </si>
  <si>
    <t>非課税･免税・不課税</t>
    <rPh sb="0" eb="3">
      <t>ヒカゼイ</t>
    </rPh>
    <rPh sb="7" eb="8">
      <t>フ</t>
    </rPh>
    <rPh sb="8" eb="10">
      <t>カゼイ</t>
    </rPh>
    <phoneticPr fontId="11"/>
  </si>
  <si>
    <t>計</t>
    <rPh sb="0" eb="1">
      <t>ケイ</t>
    </rPh>
    <phoneticPr fontId="11"/>
  </si>
  <si>
    <t>　</t>
    <phoneticPr fontId="11"/>
  </si>
  <si>
    <t>内訳明細の※印は軽減税率対象商品</t>
    <rPh sb="0" eb="2">
      <t>ウチワケ</t>
    </rPh>
    <rPh sb="2" eb="4">
      <t>メイサイ</t>
    </rPh>
    <rPh sb="6" eb="7">
      <t>シルシ</t>
    </rPh>
    <rPh sb="8" eb="10">
      <t>ケイゲン</t>
    </rPh>
    <rPh sb="10" eb="12">
      <t>ゼイリツ</t>
    </rPh>
    <rPh sb="12" eb="14">
      <t>タイショウ</t>
    </rPh>
    <rPh sb="14" eb="16">
      <t>ショウヒン</t>
    </rPh>
    <phoneticPr fontId="7"/>
  </si>
  <si>
    <t>調整額は明細に表示</t>
    <rPh sb="0" eb="2">
      <t>チョウセイ</t>
    </rPh>
    <rPh sb="2" eb="3">
      <t>ガク</t>
    </rPh>
    <rPh sb="4" eb="6">
      <t>メイサイ</t>
    </rPh>
    <rPh sb="7" eb="9">
      <t>ヒョウジ</t>
    </rPh>
    <phoneticPr fontId="7"/>
  </si>
  <si>
    <t>INPUT</t>
    <phoneticPr fontId="11"/>
  </si>
  <si>
    <t>EH</t>
    <phoneticPr fontId="11"/>
  </si>
  <si>
    <t>DZ</t>
    <phoneticPr fontId="11"/>
  </si>
  <si>
    <t>EQ</t>
    <phoneticPr fontId="11"/>
  </si>
  <si>
    <t>EF</t>
    <phoneticPr fontId="11"/>
  </si>
  <si>
    <t>ES</t>
    <phoneticPr fontId="11"/>
  </si>
  <si>
    <t>FQ</t>
    <phoneticPr fontId="11"/>
  </si>
  <si>
    <t>EU</t>
    <phoneticPr fontId="11"/>
  </si>
  <si>
    <t>EV</t>
    <phoneticPr fontId="11"/>
  </si>
  <si>
    <t>FB</t>
    <phoneticPr fontId="11"/>
  </si>
  <si>
    <t>EK</t>
    <phoneticPr fontId="11"/>
  </si>
  <si>
    <t>DY</t>
    <phoneticPr fontId="11"/>
  </si>
  <si>
    <t>ER</t>
    <phoneticPr fontId="11"/>
  </si>
  <si>
    <t>FD</t>
    <phoneticPr fontId="11"/>
  </si>
  <si>
    <t>FE</t>
    <phoneticPr fontId="11"/>
  </si>
  <si>
    <t>ET</t>
    <phoneticPr fontId="11"/>
  </si>
  <si>
    <t>FR</t>
    <phoneticPr fontId="11"/>
  </si>
  <si>
    <t>EW</t>
    <phoneticPr fontId="11"/>
  </si>
  <si>
    <t>EX</t>
    <phoneticPr fontId="11"/>
  </si>
  <si>
    <t>FC</t>
    <phoneticPr fontId="11"/>
  </si>
  <si>
    <t>020</t>
    <phoneticPr fontId="11"/>
  </si>
  <si>
    <t>発注者名　発注者作業所</t>
    <rPh sb="0" eb="3">
      <t>ハッチュウシャ</t>
    </rPh>
    <rPh sb="3" eb="4">
      <t>メイ</t>
    </rPh>
    <rPh sb="5" eb="8">
      <t>ハッチュウシャ</t>
    </rPh>
    <rPh sb="8" eb="10">
      <t>サギョウ</t>
    </rPh>
    <rPh sb="10" eb="11">
      <t>ショ</t>
    </rPh>
    <phoneticPr fontId="11"/>
  </si>
  <si>
    <t>工事№：</t>
    <phoneticPr fontId="11"/>
  </si>
  <si>
    <t>契約外請求</t>
    <rPh sb="0" eb="2">
      <t>ケイヤク</t>
    </rPh>
    <rPh sb="2" eb="3">
      <t>ガイ</t>
    </rPh>
    <rPh sb="3" eb="5">
      <t>セイキュウ</t>
    </rPh>
    <phoneticPr fontId="11"/>
  </si>
  <si>
    <t>受注者名　受注者部署名</t>
    <rPh sb="0" eb="3">
      <t>ジュチュウシャ</t>
    </rPh>
    <rPh sb="3" eb="4">
      <t>メイ</t>
    </rPh>
    <rPh sb="5" eb="8">
      <t>ジュチュウシャ</t>
    </rPh>
    <rPh sb="8" eb="10">
      <t>ブショ</t>
    </rPh>
    <rPh sb="10" eb="11">
      <t>メイ</t>
    </rPh>
    <phoneticPr fontId="11"/>
  </si>
  <si>
    <t>請求№：</t>
    <phoneticPr fontId="11"/>
  </si>
  <si>
    <t>（参考）</t>
    <rPh sb="1" eb="3">
      <t>サンコウ</t>
    </rPh>
    <phoneticPr fontId="11"/>
  </si>
  <si>
    <t>内  訳  明  細  書</t>
    <rPh sb="0" eb="4">
      <t>ウチワケ</t>
    </rPh>
    <rPh sb="6" eb="10">
      <t>メイサイ</t>
    </rPh>
    <rPh sb="12" eb="13">
      <t>ショ</t>
    </rPh>
    <phoneticPr fontId="11"/>
  </si>
  <si>
    <t>№</t>
  </si>
  <si>
    <t>管理番号</t>
    <rPh sb="0" eb="2">
      <t>カンリ</t>
    </rPh>
    <rPh sb="2" eb="4">
      <t>バンゴウ</t>
    </rPh>
    <phoneticPr fontId="11"/>
  </si>
  <si>
    <t>納品年月日</t>
    <rPh sb="0" eb="2">
      <t>ノウヒン</t>
    </rPh>
    <rPh sb="2" eb="5">
      <t>ネンガッピ</t>
    </rPh>
    <phoneticPr fontId="11"/>
  </si>
  <si>
    <t>品名・名称</t>
  </si>
  <si>
    <t>規格・仕様・摘要</t>
    <phoneticPr fontId="2"/>
  </si>
  <si>
    <t>数量</t>
    <rPh sb="0" eb="2">
      <t>スウリョウ</t>
    </rPh>
    <phoneticPr fontId="2"/>
  </si>
  <si>
    <t>単位</t>
    <rPh sb="0" eb="2">
      <t>タンイ</t>
    </rPh>
    <phoneticPr fontId="2"/>
  </si>
  <si>
    <t>金額</t>
    <phoneticPr fontId="2"/>
  </si>
  <si>
    <t>備考</t>
    <rPh sb="0" eb="2">
      <t>ビコウ</t>
    </rPh>
    <phoneticPr fontId="2"/>
  </si>
  <si>
    <t>取引区分</t>
    <phoneticPr fontId="2"/>
  </si>
  <si>
    <t>使用開始日</t>
    <rPh sb="0" eb="2">
      <t>シヨウ</t>
    </rPh>
    <rPh sb="2" eb="4">
      <t>カイシ</t>
    </rPh>
    <rPh sb="4" eb="5">
      <t>ビ</t>
    </rPh>
    <phoneticPr fontId="2"/>
  </si>
  <si>
    <t>使用期間</t>
    <rPh sb="0" eb="2">
      <t>シヨウ</t>
    </rPh>
    <rPh sb="2" eb="4">
      <t>キカン</t>
    </rPh>
    <phoneticPr fontId="2"/>
  </si>
  <si>
    <t>単位</t>
    <phoneticPr fontId="2"/>
  </si>
  <si>
    <t>課税区分</t>
    <rPh sb="0" eb="2">
      <t>カゼイ</t>
    </rPh>
    <rPh sb="2" eb="4">
      <t>クブン</t>
    </rPh>
    <phoneticPr fontId="11"/>
  </si>
  <si>
    <t>入出庫区分</t>
    <rPh sb="0" eb="3">
      <t>ニュウシュッコ</t>
    </rPh>
    <rPh sb="3" eb="5">
      <t>クブン</t>
    </rPh>
    <phoneticPr fontId="2"/>
  </si>
  <si>
    <t>納品番号</t>
    <rPh sb="0" eb="2">
      <t>ノウヒン</t>
    </rPh>
    <rPh sb="2" eb="4">
      <t>バンゴウ</t>
    </rPh>
    <phoneticPr fontId="11"/>
  </si>
  <si>
    <t>使用終了日</t>
    <rPh sb="0" eb="2">
      <t>シヨウ</t>
    </rPh>
    <rPh sb="2" eb="4">
      <t>シュウリョウ</t>
    </rPh>
    <rPh sb="4" eb="5">
      <t>ヒ</t>
    </rPh>
    <phoneticPr fontId="11"/>
  </si>
  <si>
    <t>補助数量</t>
    <rPh sb="0" eb="2">
      <t>ホジョ</t>
    </rPh>
    <rPh sb="2" eb="4">
      <t>スウリョウ</t>
    </rPh>
    <phoneticPr fontId="11"/>
  </si>
  <si>
    <t>消費税率</t>
    <rPh sb="0" eb="2">
      <t>ショウヒ</t>
    </rPh>
    <rPh sb="2" eb="3">
      <t>ゼイ</t>
    </rPh>
    <rPh sb="3" eb="4">
      <t>リツ</t>
    </rPh>
    <phoneticPr fontId="11"/>
  </si>
  <si>
    <t>３７／４５ＫＶＡ発電機　３電源切替・オイルガード</t>
  </si>
  <si>
    <t/>
  </si>
  <si>
    <t>課税</t>
    <rPh sb="0" eb="1">
      <t>カゼイ</t>
    </rPh>
    <phoneticPr fontId="2"/>
  </si>
  <si>
    <t>継続</t>
    <phoneticPr fontId="2"/>
  </si>
  <si>
    <t>継続</t>
    <phoneticPr fontId="2"/>
  </si>
  <si>
    <t>月極</t>
    <phoneticPr fontId="2"/>
  </si>
  <si>
    <t>高圧洗浄機自吸式（揚水兼用機）ハイプレ</t>
  </si>
  <si>
    <t>ＨＷ３７用高圧ホース（２０ｍ</t>
  </si>
  <si>
    <t>ハイプレ用ガンノズ</t>
  </si>
  <si>
    <t>月極</t>
    <phoneticPr fontId="2"/>
  </si>
  <si>
    <t>洗浄機ホース用ジョイン</t>
  </si>
  <si>
    <t>基本料（アルミ作業台・１８００Ｈ</t>
  </si>
  <si>
    <t>管理</t>
    <rPh sb="0" eb="1">
      <t>カンリ</t>
    </rPh>
    <phoneticPr fontId="2"/>
  </si>
  <si>
    <t>出庫</t>
    <rPh sb="0" eb="1">
      <t>シュッコ</t>
    </rPh>
    <phoneticPr fontId="2"/>
  </si>
  <si>
    <t>アルミ作業台（１８００Ｈ</t>
  </si>
  <si>
    <t>運賃　アルミ作業台（１８００Ｈ</t>
    <rPh sb="0" eb="1">
      <t>ウンチン</t>
    </rPh>
    <phoneticPr fontId="2"/>
  </si>
  <si>
    <t>配送</t>
    <rPh sb="0" eb="1">
      <t>ハイソウ</t>
    </rPh>
    <phoneticPr fontId="2"/>
  </si>
  <si>
    <t>190H79195W1</t>
  </si>
  <si>
    <t>200Vワッシャーガン</t>
    <phoneticPr fontId="2"/>
  </si>
  <si>
    <t>月</t>
  </si>
  <si>
    <t>10190U94069</t>
    <phoneticPr fontId="2"/>
  </si>
  <si>
    <t>個</t>
  </si>
  <si>
    <t>カンロ　塩飴</t>
    <rPh sb="3" eb="5">
      <t>シオアメ</t>
    </rPh>
    <phoneticPr fontId="2"/>
  </si>
  <si>
    <t>軽減</t>
    <rPh sb="0" eb="1">
      <t>ケイゲン</t>
    </rPh>
    <phoneticPr fontId="2"/>
  </si>
  <si>
    <t>10190U94069</t>
    <phoneticPr fontId="2"/>
  </si>
  <si>
    <t>小計</t>
    <rPh sb="0" eb="1">
      <t>ショウケイ</t>
    </rPh>
    <phoneticPr fontId="2"/>
  </si>
  <si>
    <t>T1234567890123</t>
    <phoneticPr fontId="11"/>
  </si>
  <si>
    <t>※</t>
    <phoneticPr fontId="2"/>
  </si>
  <si>
    <t>取引区分名</t>
    <phoneticPr fontId="2"/>
  </si>
  <si>
    <t>適格請求書登録番号</t>
    <rPh sb="5" eb="7">
      <t>トウロク</t>
    </rPh>
    <rPh sb="7" eb="9">
      <t>バンゴウ</t>
    </rPh>
    <phoneticPr fontId="11"/>
  </si>
  <si>
    <t>1:請求毎</t>
    <rPh sb="2" eb="4">
      <t>セイキュウ</t>
    </rPh>
    <phoneticPr fontId="11"/>
  </si>
  <si>
    <t>消費税コード</t>
    <rPh sb="0" eb="3">
      <t>ショウヒゼイ</t>
    </rPh>
    <phoneticPr fontId="11"/>
  </si>
  <si>
    <t>2:外税</t>
    <rPh sb="2" eb="4">
      <t>ソトゼイ</t>
    </rPh>
    <phoneticPr fontId="11"/>
  </si>
  <si>
    <t>DZ</t>
    <phoneticPr fontId="11"/>
  </si>
  <si>
    <t>EQ</t>
    <phoneticPr fontId="11"/>
  </si>
  <si>
    <t>EF</t>
    <phoneticPr fontId="11"/>
  </si>
  <si>
    <t>ES</t>
    <phoneticPr fontId="11"/>
  </si>
  <si>
    <t>FQ</t>
    <phoneticPr fontId="11"/>
  </si>
  <si>
    <t>EU</t>
    <phoneticPr fontId="11"/>
  </si>
  <si>
    <t>EV</t>
    <phoneticPr fontId="11"/>
  </si>
  <si>
    <t>FB</t>
    <phoneticPr fontId="11"/>
  </si>
  <si>
    <t>EK</t>
    <phoneticPr fontId="11"/>
  </si>
  <si>
    <t>DY</t>
    <phoneticPr fontId="11"/>
  </si>
  <si>
    <t>ER</t>
    <phoneticPr fontId="11"/>
  </si>
  <si>
    <t>FD</t>
    <phoneticPr fontId="11"/>
  </si>
  <si>
    <t>FE</t>
    <phoneticPr fontId="11"/>
  </si>
  <si>
    <t>ET</t>
    <phoneticPr fontId="11"/>
  </si>
  <si>
    <t>FR</t>
    <phoneticPr fontId="11"/>
  </si>
  <si>
    <t>EW</t>
    <phoneticPr fontId="11"/>
  </si>
  <si>
    <t>EX</t>
    <phoneticPr fontId="11"/>
  </si>
  <si>
    <t>FC</t>
    <phoneticPr fontId="11"/>
  </si>
  <si>
    <t>020</t>
    <phoneticPr fontId="11"/>
  </si>
  <si>
    <t>工事№：</t>
    <phoneticPr fontId="11"/>
  </si>
  <si>
    <t>請求№：</t>
    <phoneticPr fontId="11"/>
  </si>
  <si>
    <t>単価</t>
    <phoneticPr fontId="2"/>
  </si>
  <si>
    <t>金額</t>
    <phoneticPr fontId="2"/>
  </si>
  <si>
    <t>取引区分</t>
    <phoneticPr fontId="2"/>
  </si>
  <si>
    <t>事例説明</t>
    <rPh sb="0" eb="2">
      <t>ジレイ</t>
    </rPh>
    <rPh sb="2" eb="4">
      <t>セツメイ</t>
    </rPh>
    <phoneticPr fontId="2"/>
  </si>
  <si>
    <t>賃貸</t>
    <rPh sb="0" eb="1">
      <t>チンタイ</t>
    </rPh>
    <phoneticPr fontId="2"/>
  </si>
  <si>
    <t>10190U94069</t>
    <phoneticPr fontId="2"/>
  </si>
  <si>
    <t>INPUT</t>
    <phoneticPr fontId="11"/>
  </si>
  <si>
    <t>EH</t>
    <phoneticPr fontId="11"/>
  </si>
  <si>
    <t>EQ</t>
    <phoneticPr fontId="11"/>
  </si>
  <si>
    <t>EF</t>
    <phoneticPr fontId="11"/>
  </si>
  <si>
    <t>ES</t>
    <phoneticPr fontId="11"/>
  </si>
  <si>
    <t>EV</t>
    <phoneticPr fontId="11"/>
  </si>
  <si>
    <t>DY</t>
    <phoneticPr fontId="11"/>
  </si>
  <si>
    <t>ER</t>
    <phoneticPr fontId="11"/>
  </si>
  <si>
    <t>FD</t>
    <phoneticPr fontId="11"/>
  </si>
  <si>
    <t>FE</t>
    <phoneticPr fontId="11"/>
  </si>
  <si>
    <t>FR</t>
    <phoneticPr fontId="11"/>
  </si>
  <si>
    <t>EX</t>
    <phoneticPr fontId="11"/>
  </si>
  <si>
    <t>FC</t>
    <phoneticPr fontId="11"/>
  </si>
  <si>
    <t>030</t>
    <phoneticPr fontId="11"/>
  </si>
  <si>
    <t>工事№：</t>
    <phoneticPr fontId="11"/>
  </si>
  <si>
    <t>単価</t>
    <phoneticPr fontId="2"/>
  </si>
  <si>
    <t>金額</t>
    <phoneticPr fontId="2"/>
  </si>
  <si>
    <t>取引区分</t>
    <phoneticPr fontId="2"/>
  </si>
  <si>
    <t>単位</t>
    <phoneticPr fontId="2"/>
  </si>
  <si>
    <t>継続</t>
    <phoneticPr fontId="2"/>
  </si>
  <si>
    <t>月極</t>
    <phoneticPr fontId="2"/>
  </si>
  <si>
    <t>月極</t>
    <phoneticPr fontId="2"/>
  </si>
  <si>
    <t>継続</t>
    <phoneticPr fontId="2"/>
  </si>
  <si>
    <t>EF</t>
    <phoneticPr fontId="11"/>
  </si>
  <si>
    <t>EV</t>
    <phoneticPr fontId="11"/>
  </si>
  <si>
    <t>040</t>
    <phoneticPr fontId="11"/>
  </si>
  <si>
    <t>注文年月日</t>
    <rPh sb="0" eb="2">
      <t>チュウモン</t>
    </rPh>
    <rPh sb="2" eb="5">
      <t>ネンガッピ</t>
    </rPh>
    <phoneticPr fontId="11"/>
  </si>
  <si>
    <t>注文番号</t>
    <rPh sb="0" eb="2">
      <t>チュウモン</t>
    </rPh>
    <rPh sb="2" eb="4">
      <t>バンゴウ</t>
    </rPh>
    <phoneticPr fontId="11"/>
  </si>
  <si>
    <t>継続</t>
    <phoneticPr fontId="2"/>
  </si>
  <si>
    <t>T190219001</t>
    <phoneticPr fontId="2"/>
  </si>
  <si>
    <t>T190219001</t>
    <phoneticPr fontId="2"/>
  </si>
  <si>
    <t>T190219001</t>
    <phoneticPr fontId="2"/>
  </si>
  <si>
    <t>消費税額10%</t>
    <rPh sb="0" eb="2">
      <t>ショウヒゼイ</t>
    </rPh>
    <rPh sb="2" eb="3">
      <t>ガク</t>
    </rPh>
    <phoneticPr fontId="2"/>
  </si>
  <si>
    <t>T190801005</t>
    <phoneticPr fontId="2"/>
  </si>
  <si>
    <t>T190801005</t>
    <phoneticPr fontId="2"/>
  </si>
  <si>
    <t>T190801005</t>
    <phoneticPr fontId="2"/>
  </si>
  <si>
    <t>アルミ作業台（１８００Ｈ</t>
    <phoneticPr fontId="2"/>
  </si>
  <si>
    <t>計</t>
    <phoneticPr fontId="2"/>
  </si>
  <si>
    <t>EH</t>
    <phoneticPr fontId="11"/>
  </si>
  <si>
    <t>DZ</t>
    <phoneticPr fontId="11"/>
  </si>
  <si>
    <t>EF</t>
    <phoneticPr fontId="11"/>
  </si>
  <si>
    <t>FQ</t>
    <phoneticPr fontId="11"/>
  </si>
  <si>
    <t>FB</t>
    <phoneticPr fontId="11"/>
  </si>
  <si>
    <t>DY</t>
    <phoneticPr fontId="11"/>
  </si>
  <si>
    <t>050</t>
    <phoneticPr fontId="11"/>
  </si>
  <si>
    <t>規格・仕様・摘要</t>
    <phoneticPr fontId="2"/>
  </si>
  <si>
    <t>軽油</t>
    <rPh sb="0" eb="1">
      <t>ケイユ</t>
    </rPh>
    <phoneticPr fontId="2"/>
  </si>
  <si>
    <t>軽油税</t>
    <rPh sb="0" eb="1">
      <t>ケイユ</t>
    </rPh>
    <rPh sb="1" eb="2">
      <t>ゼイ</t>
    </rPh>
    <phoneticPr fontId="2"/>
  </si>
  <si>
    <t>課税対象額10%</t>
    <rPh sb="0" eb="1">
      <t>カゼイ</t>
    </rPh>
    <rPh sb="1" eb="3">
      <t>タイショウ</t>
    </rPh>
    <rPh sb="4" eb="5">
      <t>ガク</t>
    </rPh>
    <phoneticPr fontId="2"/>
  </si>
  <si>
    <t>非課税</t>
    <rPh sb="0" eb="2">
      <t>ヒカゼイ</t>
    </rPh>
    <phoneticPr fontId="2"/>
  </si>
  <si>
    <t>建枠　ＶＦ－０９１７（ＶＦ－９１）</t>
    <phoneticPr fontId="2"/>
  </si>
  <si>
    <t>レンタル</t>
    <phoneticPr fontId="2"/>
  </si>
  <si>
    <t>S190001</t>
    <phoneticPr fontId="2"/>
  </si>
  <si>
    <t>N190001</t>
    <phoneticPr fontId="2"/>
  </si>
  <si>
    <t>入庫</t>
    <rPh sb="0" eb="1">
      <t>ニュウ</t>
    </rPh>
    <rPh sb="1" eb="2">
      <t>コ</t>
    </rPh>
    <phoneticPr fontId="2"/>
  </si>
  <si>
    <t>残数</t>
    <rPh sb="0" eb="1">
      <t>スウ</t>
    </rPh>
    <phoneticPr fontId="2"/>
  </si>
  <si>
    <t>繰越</t>
    <rPh sb="0" eb="2">
      <t>クリコシ</t>
    </rPh>
    <phoneticPr fontId="2"/>
  </si>
  <si>
    <t>0.</t>
    <phoneticPr fontId="2"/>
  </si>
  <si>
    <t>｢10日間｣を｢10/30｣表現の会社あり
･単価には月極の単価を記載
･使用期間には｢0.34=10/30｣を記載</t>
    <rPh sb="3" eb="5">
      <t>カカン</t>
    </rPh>
    <phoneticPr fontId="2"/>
  </si>
  <si>
    <t>■6月請求(6/1~6/30)にて､10台が6/1出庫(納品)･6/30入庫(返却)の場合</t>
    <rPh sb="2" eb="3">
      <t>ツキ</t>
    </rPh>
    <rPh sb="3" eb="5">
      <t>セイキュウ</t>
    </rPh>
    <rPh sb="20" eb="21">
      <t>ダイ</t>
    </rPh>
    <rPh sb="25" eb="27">
      <t>シュッコ</t>
    </rPh>
    <rPh sb="28" eb="30">
      <t>ノウヒン</t>
    </rPh>
    <rPh sb="36" eb="38">
      <t>ニュウコ</t>
    </rPh>
    <rPh sb="39" eb="41">
      <t>ヘンキャク</t>
    </rPh>
    <rPh sb="43" eb="45">
      <t>バアイ</t>
    </rPh>
    <phoneticPr fontId="2"/>
  </si>
  <si>
    <t>あるリース･レンタル会社の月極･日割計算の場合　例</t>
    <rPh sb="10" eb="12">
      <t>カイシャ</t>
    </rPh>
    <rPh sb="24" eb="25">
      <t>レイ</t>
    </rPh>
    <phoneticPr fontId="2"/>
  </si>
  <si>
    <t>〃右記の計算処理を行う</t>
    <rPh sb="1" eb="3">
      <t>ウキ</t>
    </rPh>
    <rPh sb="4" eb="6">
      <t>ケイサン</t>
    </rPh>
    <rPh sb="6" eb="8">
      <t>ショリ</t>
    </rPh>
    <rPh sb="9" eb="10">
      <t>オコナ</t>
    </rPh>
    <phoneticPr fontId="2"/>
  </si>
  <si>
    <t>月／日</t>
    <phoneticPr fontId="2"/>
  </si>
  <si>
    <t>月／日</t>
    <phoneticPr fontId="2"/>
  </si>
  <si>
    <t>月／日</t>
    <phoneticPr fontId="2"/>
  </si>
  <si>
    <t>月／日</t>
    <phoneticPr fontId="2"/>
  </si>
  <si>
    <t>月／日</t>
    <phoneticPr fontId="2"/>
  </si>
  <si>
    <t>月／日</t>
    <phoneticPr fontId="2"/>
  </si>
  <si>
    <t xml:space="preserve">C=B×A  </t>
    <phoneticPr fontId="2"/>
  </si>
  <si>
    <t>A＝E×D、
C=B×A</t>
    <phoneticPr fontId="2"/>
  </si>
  <si>
    <t>C=B×A</t>
    <phoneticPr fontId="2"/>
  </si>
  <si>
    <t>〃右記の計算処理を行う</t>
    <phoneticPr fontId="2"/>
  </si>
  <si>
    <t>月極
､期極など</t>
    <rPh sb="0" eb="2">
      <t>ツキギメ</t>
    </rPh>
    <rPh sb="4" eb="5">
      <t>キ</t>
    </rPh>
    <rPh sb="5" eb="6">
      <t>ギメ</t>
    </rPh>
    <phoneticPr fontId="2"/>
  </si>
  <si>
    <t>〃計算処理は行わない
C[1223]明細金額のみを数値(金額)として扱い､他のデータ項目はメモとして扱う｡</t>
    <rPh sb="1" eb="3">
      <t>ケイサン</t>
    </rPh>
    <rPh sb="3" eb="5">
      <t>ショリ</t>
    </rPh>
    <rPh sb="6" eb="7">
      <t>オコナ</t>
    </rPh>
    <rPh sb="25" eb="27">
      <t>スウチ</t>
    </rPh>
    <rPh sb="28" eb="30">
      <t>キンガク</t>
    </rPh>
    <rPh sb="34" eb="35">
      <t>アツカ</t>
    </rPh>
    <rPh sb="37" eb="38">
      <t>タ</t>
    </rPh>
    <rPh sb="42" eb="44">
      <t>コウモク</t>
    </rPh>
    <rPh sb="50" eb="51">
      <t>アツカ</t>
    </rPh>
    <phoneticPr fontId="2"/>
  </si>
  <si>
    <t>任意</t>
    <rPh sb="0" eb="2">
      <t>ニンイ</t>
    </rPh>
    <phoneticPr fontId="2"/>
  </si>
  <si>
    <t>台</t>
    <rPh sb="0" eb="1">
      <t>ダイ</t>
    </rPh>
    <phoneticPr fontId="2"/>
  </si>
  <si>
    <t>月極日割など</t>
    <rPh sb="0" eb="1">
      <t>ツキ</t>
    </rPh>
    <rPh sb="1" eb="2">
      <t>キ</t>
    </rPh>
    <rPh sb="2" eb="4">
      <t>ヒワ</t>
    </rPh>
    <phoneticPr fontId="2"/>
  </si>
  <si>
    <t>日台など任意</t>
    <rPh sb="0" eb="1">
      <t>ニチ</t>
    </rPh>
    <rPh sb="1" eb="2">
      <t>ダイ</t>
    </rPh>
    <rPh sb="4" eb="6">
      <t>ニンイ</t>
    </rPh>
    <phoneticPr fontId="2"/>
  </si>
  <si>
    <t>日極単価</t>
    <rPh sb="0" eb="2">
      <t>ヒギメ</t>
    </rPh>
    <rPh sb="2" eb="4">
      <t>タンカ</t>
    </rPh>
    <phoneticPr fontId="2"/>
  </si>
  <si>
    <t>月台など任意</t>
    <rPh sb="0" eb="1">
      <t>ツキ</t>
    </rPh>
    <rPh sb="1" eb="2">
      <t>ダイ</t>
    </rPh>
    <rPh sb="4" eb="6">
      <t>ニンイ</t>
    </rPh>
    <phoneticPr fontId="2"/>
  </si>
  <si>
    <t>月極単価、期極単価（初回）</t>
    <rPh sb="0" eb="2">
      <t>ツキギメ</t>
    </rPh>
    <rPh sb="2" eb="4">
      <t>タンカ</t>
    </rPh>
    <rPh sb="5" eb="6">
      <t>キ</t>
    </rPh>
    <rPh sb="6" eb="7">
      <t>キ</t>
    </rPh>
    <rPh sb="7" eb="9">
      <t>タンカ</t>
    </rPh>
    <rPh sb="10" eb="12">
      <t>ショカイ</t>
    </rPh>
    <phoneticPr fontId="2"/>
  </si>
  <si>
    <t>月極日割（月極単価採用）　　月極日割（日極単価採用）　　期極単価（２回目以降）</t>
    <rPh sb="0" eb="2">
      <t>ツキギメ</t>
    </rPh>
    <rPh sb="2" eb="4">
      <t>ヒワ</t>
    </rPh>
    <rPh sb="5" eb="7">
      <t>ツキギメ</t>
    </rPh>
    <rPh sb="7" eb="9">
      <t>タンカ</t>
    </rPh>
    <rPh sb="9" eb="11">
      <t>サイヨウ</t>
    </rPh>
    <rPh sb="19" eb="20">
      <t>ヒ</t>
    </rPh>
    <rPh sb="35" eb="36">
      <t>メ</t>
    </rPh>
    <rPh sb="36" eb="38">
      <t>イコウ</t>
    </rPh>
    <phoneticPr fontId="2"/>
  </si>
  <si>
    <t>日極、日割など</t>
    <rPh sb="0" eb="1">
      <t>ヒ</t>
    </rPh>
    <rPh sb="3" eb="5">
      <t>ヒワ</t>
    </rPh>
    <phoneticPr fontId="2"/>
  </si>
  <si>
    <t>[1438]
取引大分類</t>
    <phoneticPr fontId="2"/>
  </si>
  <si>
    <t>[1439]
取引小分類</t>
    <phoneticPr fontId="2"/>
  </si>
  <si>
    <t>レンタル･リース請求の計算仕様([1203]明細別取引区分コードのコード別)</t>
    <rPh sb="8" eb="10">
      <t>セイキュウ</t>
    </rPh>
    <rPh sb="11" eb="15">
      <t>ケイサンシヨウ</t>
    </rPh>
    <phoneticPr fontId="2"/>
  </si>
  <si>
    <t>日</t>
    <rPh sb="0" eb="1">
      <t>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</si>
</sst>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Red]\(#,##0\)"/>
    <numFmt numFmtId="178" formatCode="m/d;@"/>
    <numFmt numFmtId="179" formatCode="0.00_);[Red]\(0.00\)"/>
  </numFmts>
  <fonts count="30">
    <font>
      <sz val="11"/>
      <color theme="1"/>
      <name val="Meiryo UI"/>
      <family val="2"/>
      <charset val="128"/>
    </font>
    <font>
      <sz val="11"/>
      <color theme="1"/>
      <name val="游ゴシック"/>
      <family val="2"/>
      <charset val="128"/>
      <scheme val="minor"/>
    </font>
    <font>
      <sz val="6"/>
      <name val="Meiryo UI"/>
      <family val="2"/>
      <charset val="128"/>
    </font>
    <font>
      <sz val="11"/>
      <color rgb="FFFF0000"/>
      <name val="Meiryo UI"/>
      <family val="3"/>
      <charset val="128"/>
    </font>
    <font>
      <sz val="11"/>
      <color theme="1"/>
      <name val="ＭＳ Ｐゴシック"/>
      <family val="3"/>
      <charset val="128"/>
    </font>
    <font>
      <sz val="11"/>
      <color theme="1"/>
      <name val="Meiryo UI"/>
      <family val="2"/>
      <charset val="128"/>
    </font>
    <font>
      <sz val="11"/>
      <color theme="1"/>
      <name val="ＭＳ Ｐゴシック"/>
      <family val="2"/>
      <charset val="128"/>
    </font>
    <font>
      <sz val="6"/>
      <name val="ＭＳ Ｐゴシック"/>
      <family val="2"/>
      <charset val="128"/>
    </font>
    <font>
      <sz val="11"/>
      <name val="ＭＳ Ｐゴシック"/>
      <family val="3"/>
      <charset val="128"/>
    </font>
    <font>
      <sz val="11"/>
      <color theme="1"/>
      <name val="Meiryo UI"/>
      <family val="3"/>
      <charset val="128"/>
    </font>
    <font>
      <sz val="16"/>
      <name val="Meiryo UI"/>
      <family val="3"/>
      <charset val="128"/>
    </font>
    <font>
      <sz val="6"/>
      <name val="ＭＳ Ｐゴシック"/>
      <family val="3"/>
      <charset val="128"/>
    </font>
    <font>
      <sz val="16"/>
      <color rgb="FF0000FF"/>
      <name val="Meiryo UI"/>
      <family val="3"/>
      <charset val="128"/>
    </font>
    <font>
      <sz val="11"/>
      <name val="Meiryo UI"/>
      <family val="3"/>
      <charset val="128"/>
    </font>
    <font>
      <sz val="11"/>
      <color rgb="FF0000FF"/>
      <name val="Meiryo UI"/>
      <family val="3"/>
      <charset val="128"/>
    </font>
    <font>
      <b/>
      <sz val="11"/>
      <name val="Meiryo UI"/>
      <family val="3"/>
      <charset val="128"/>
    </font>
    <font>
      <sz val="18"/>
      <name val="Meiryo UI"/>
      <family val="3"/>
      <charset val="128"/>
    </font>
    <font>
      <i/>
      <sz val="11"/>
      <name val="Meiryo UI"/>
      <family val="3"/>
      <charset val="128"/>
    </font>
    <font>
      <sz val="10"/>
      <name val="Meiryo UI"/>
      <family val="3"/>
      <charset val="128"/>
    </font>
    <font>
      <sz val="14"/>
      <name val="Meiryo UI"/>
      <family val="3"/>
      <charset val="128"/>
    </font>
    <font>
      <sz val="14"/>
      <color theme="1"/>
      <name val="Meiryo UI"/>
      <family val="3"/>
      <charset val="128"/>
    </font>
    <font>
      <sz val="14"/>
      <color rgb="FFFF0000"/>
      <name val="Meiryo UI"/>
      <family val="3"/>
      <charset val="128"/>
    </font>
    <font>
      <b/>
      <u/>
      <sz val="18"/>
      <name val="Meiryo UI"/>
      <family val="3"/>
      <charset val="128"/>
    </font>
    <font>
      <u/>
      <sz val="14"/>
      <name val="Meiryo UI"/>
      <family val="3"/>
      <charset val="128"/>
    </font>
    <font>
      <strike/>
      <sz val="11"/>
      <name val="Meiryo UI"/>
      <family val="3"/>
      <charset val="128"/>
    </font>
    <font>
      <b/>
      <sz val="14"/>
      <name val="ＭＳ Ｐゴシック"/>
      <family val="3"/>
      <charset val="128"/>
    </font>
    <font>
      <b/>
      <sz val="16"/>
      <name val="Meiryo UI"/>
      <family val="3"/>
      <charset val="128"/>
    </font>
    <font>
      <sz val="18"/>
      <color theme="1"/>
      <name val="ＭＳ Ｐゴシック"/>
      <family val="3"/>
      <charset val="128"/>
    </font>
    <font>
      <sz val="11"/>
      <color rgb="FFFF0000"/>
      <name val="ＭＳ Ｐゴシック"/>
      <family val="3"/>
      <charset val="128"/>
    </font>
    <font>
      <sz val="12"/>
      <color theme="1"/>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rgb="FFFF0000"/>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s>
  <borders count="44">
    <border>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medium">
        <color auto="1"/>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indexed="64"/>
      </left>
      <right/>
      <top/>
      <bottom/>
      <diagonal/>
    </border>
    <border>
      <left style="medium">
        <color indexed="64"/>
      </left>
      <right style="thin">
        <color auto="1"/>
      </right>
      <top style="medium">
        <color indexed="64"/>
      </top>
      <bottom style="thin">
        <color auto="1"/>
      </bottom>
      <diagonal/>
    </border>
    <border>
      <left/>
      <right/>
      <top style="thin">
        <color indexed="64"/>
      </top>
      <bottom style="thin">
        <color indexed="64"/>
      </bottom>
      <diagonal/>
    </border>
    <border>
      <left style="medium">
        <color indexed="64"/>
      </left>
      <right style="thin">
        <color indexed="64"/>
      </right>
      <top/>
      <bottom/>
      <diagonal/>
    </border>
    <border>
      <left/>
      <right/>
      <top/>
      <bottom style="thin">
        <color indexed="64"/>
      </bottom>
      <diagonal/>
    </border>
    <border>
      <left style="thin">
        <color auto="1"/>
      </left>
      <right style="medium">
        <color indexed="64"/>
      </right>
      <top style="medium">
        <color indexed="64"/>
      </top>
      <bottom/>
      <diagonal/>
    </border>
    <border>
      <left style="thin">
        <color auto="1"/>
      </left>
      <right style="medium">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medium">
        <color auto="1"/>
      </left>
      <right/>
      <top/>
      <bottom/>
      <diagonal/>
    </border>
    <border>
      <left style="medium">
        <color indexed="64"/>
      </left>
      <right style="medium">
        <color indexed="64"/>
      </right>
      <top style="medium">
        <color indexed="64"/>
      </top>
      <bottom style="medium">
        <color indexed="64"/>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medium">
        <color rgb="FFFF0000"/>
      </left>
      <right style="thin">
        <color auto="1"/>
      </right>
      <top style="medium">
        <color rgb="FFFF0000"/>
      </top>
      <bottom style="medium">
        <color rgb="FFFF0000"/>
      </bottom>
      <diagonal/>
    </border>
    <border>
      <left style="thin">
        <color auto="1"/>
      </left>
      <right style="thin">
        <color auto="1"/>
      </right>
      <top style="medium">
        <color rgb="FFFF0000"/>
      </top>
      <bottom style="medium">
        <color rgb="FFFF0000"/>
      </bottom>
      <diagonal/>
    </border>
    <border>
      <left style="thin">
        <color auto="1"/>
      </left>
      <right style="medium">
        <color rgb="FFFF0000"/>
      </right>
      <top style="medium">
        <color rgb="FFFF0000"/>
      </top>
      <bottom style="medium">
        <color rgb="FFFF0000"/>
      </bottom>
      <diagonal/>
    </border>
  </borders>
  <cellStyleXfs count="8">
    <xf numFmtId="0" fontId="0" fillId="0" borderId="0">
      <alignment vertical="center"/>
    </xf>
    <xf numFmtId="0" fontId="6" fillId="0" borderId="0">
      <alignment vertical="center"/>
    </xf>
    <xf numFmtId="0" fontId="1" fillId="0" borderId="0">
      <alignment vertical="center"/>
    </xf>
    <xf numFmtId="0" fontId="8" fillId="0" borderId="0"/>
    <xf numFmtId="0" fontId="6"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5" fillId="0" borderId="0">
      <alignment vertical="center"/>
    </xf>
  </cellStyleXfs>
  <cellXfs count="343">
    <xf numFmtId="0" fontId="0" fillId="0" borderId="0" xfId="0">
      <alignment vertical="center"/>
    </xf>
    <xf numFmtId="0" fontId="4" fillId="0" borderId="0" xfId="0" applyFont="1" applyAlignment="1">
      <alignment vertical="top" wrapText="1"/>
    </xf>
    <xf numFmtId="49" fontId="10" fillId="0" borderId="0" xfId="3" applyNumberFormat="1" applyFont="1" applyAlignment="1">
      <alignment vertical="center"/>
    </xf>
    <xf numFmtId="49" fontId="10" fillId="0" borderId="0" xfId="3" applyNumberFormat="1" applyFont="1"/>
    <xf numFmtId="49" fontId="10" fillId="0" borderId="0" xfId="3" applyNumberFormat="1" applyFont="1" applyAlignment="1">
      <alignment horizontal="right"/>
    </xf>
    <xf numFmtId="49" fontId="10" fillId="0" borderId="38" xfId="3" applyNumberFormat="1" applyFont="1" applyBorder="1" applyAlignment="1">
      <alignment horizontal="center"/>
    </xf>
    <xf numFmtId="49" fontId="12" fillId="0" borderId="0" xfId="3" applyNumberFormat="1" applyFont="1" applyAlignment="1">
      <alignment horizontal="left"/>
    </xf>
    <xf numFmtId="49" fontId="13" fillId="5" borderId="0" xfId="3" applyNumberFormat="1" applyFont="1" applyFill="1"/>
    <xf numFmtId="49" fontId="13" fillId="5" borderId="0" xfId="3" applyNumberFormat="1" applyFont="1" applyFill="1" applyAlignment="1">
      <alignment horizontal="center"/>
    </xf>
    <xf numFmtId="49" fontId="13" fillId="5" borderId="0" xfId="3" applyNumberFormat="1" applyFont="1" applyFill="1" applyAlignment="1">
      <alignment horizontal="left"/>
    </xf>
    <xf numFmtId="49" fontId="14" fillId="0" borderId="0" xfId="3" applyNumberFormat="1" applyFont="1" applyAlignment="1">
      <alignment horizontal="left"/>
    </xf>
    <xf numFmtId="49" fontId="13" fillId="0" borderId="0" xfId="3" applyNumberFormat="1" applyFont="1"/>
    <xf numFmtId="49" fontId="15" fillId="5" borderId="38" xfId="3" applyNumberFormat="1" applyFont="1" applyFill="1" applyBorder="1" applyAlignment="1">
      <alignment horizontal="center" vertical="center"/>
    </xf>
    <xf numFmtId="49" fontId="17" fillId="5" borderId="0" xfId="3" applyNumberFormat="1" applyFont="1" applyFill="1"/>
    <xf numFmtId="49" fontId="14" fillId="0" borderId="0" xfId="3" applyNumberFormat="1" applyFont="1"/>
    <xf numFmtId="49" fontId="9" fillId="5" borderId="0" xfId="3" applyNumberFormat="1" applyFont="1" applyFill="1"/>
    <xf numFmtId="49" fontId="13" fillId="5" borderId="31" xfId="3" applyNumberFormat="1" applyFont="1" applyFill="1" applyBorder="1"/>
    <xf numFmtId="49" fontId="13" fillId="5" borderId="29" xfId="3" applyNumberFormat="1" applyFont="1" applyFill="1" applyBorder="1"/>
    <xf numFmtId="49" fontId="15" fillId="5" borderId="0" xfId="3" applyNumberFormat="1" applyFont="1" applyFill="1"/>
    <xf numFmtId="49" fontId="13" fillId="5" borderId="0" xfId="3" applyNumberFormat="1" applyFont="1" applyFill="1" applyAlignment="1">
      <alignment horizontal="right"/>
    </xf>
    <xf numFmtId="49" fontId="3" fillId="5" borderId="0" xfId="3" applyNumberFormat="1" applyFont="1" applyFill="1" applyAlignment="1">
      <alignment horizontal="left"/>
    </xf>
    <xf numFmtId="49" fontId="13" fillId="5" borderId="36" xfId="3" applyNumberFormat="1" applyFont="1" applyFill="1" applyBorder="1"/>
    <xf numFmtId="0" fontId="18" fillId="5" borderId="0" xfId="3" applyFont="1" applyFill="1" applyAlignment="1">
      <alignment vertical="top" wrapText="1"/>
    </xf>
    <xf numFmtId="49" fontId="18" fillId="5" borderId="0" xfId="3" applyNumberFormat="1" applyFont="1" applyFill="1" applyAlignment="1">
      <alignment horizontal="left" vertical="top" wrapText="1"/>
    </xf>
    <xf numFmtId="49" fontId="18" fillId="5" borderId="0" xfId="3" applyNumberFormat="1" applyFont="1" applyFill="1" applyAlignment="1">
      <alignment vertical="top"/>
    </xf>
    <xf numFmtId="0" fontId="18" fillId="5" borderId="0" xfId="3" applyFont="1" applyFill="1" applyAlignment="1">
      <alignment vertical="top"/>
    </xf>
    <xf numFmtId="49" fontId="13" fillId="5" borderId="29" xfId="3" quotePrefix="1" applyNumberFormat="1" applyFont="1" applyFill="1" applyBorder="1"/>
    <xf numFmtId="49" fontId="9" fillId="5" borderId="29" xfId="3" quotePrefix="1" applyNumberFormat="1" applyFont="1" applyFill="1" applyBorder="1"/>
    <xf numFmtId="49" fontId="9" fillId="5" borderId="29" xfId="3" applyNumberFormat="1" applyFont="1" applyFill="1" applyBorder="1"/>
    <xf numFmtId="49" fontId="18" fillId="5" borderId="0" xfId="3" quotePrefix="1" applyNumberFormat="1" applyFont="1" applyFill="1" applyAlignment="1">
      <alignment vertical="top"/>
    </xf>
    <xf numFmtId="49" fontId="9" fillId="5" borderId="0" xfId="3" applyNumberFormat="1" applyFont="1" applyFill="1" applyAlignment="1">
      <alignment horizontal="left"/>
    </xf>
    <xf numFmtId="49" fontId="13" fillId="0" borderId="0" xfId="3" applyNumberFormat="1" applyFont="1" applyAlignment="1">
      <alignment horizontal="left"/>
    </xf>
    <xf numFmtId="49" fontId="3" fillId="5" borderId="0" xfId="3" quotePrefix="1" applyNumberFormat="1" applyFont="1" applyFill="1"/>
    <xf numFmtId="49" fontId="13" fillId="5" borderId="31" xfId="3" applyNumberFormat="1" applyFont="1" applyFill="1" applyBorder="1" applyAlignment="1"/>
    <xf numFmtId="49" fontId="13" fillId="5" borderId="0" xfId="3" applyNumberFormat="1" applyFont="1" applyFill="1" applyAlignment="1"/>
    <xf numFmtId="49" fontId="3" fillId="5" borderId="0" xfId="3" applyNumberFormat="1" applyFont="1" applyFill="1"/>
    <xf numFmtId="49" fontId="13" fillId="5" borderId="0" xfId="3" applyNumberFormat="1" applyFont="1" applyFill="1" applyBorder="1"/>
    <xf numFmtId="49" fontId="13" fillId="0" borderId="5" xfId="3" applyNumberFormat="1" applyFont="1" applyBorder="1"/>
    <xf numFmtId="177" fontId="13" fillId="5" borderId="5" xfId="3" applyNumberFormat="1" applyFont="1" applyFill="1" applyBorder="1" applyAlignment="1">
      <alignment horizontal="center"/>
    </xf>
    <xf numFmtId="177" fontId="13" fillId="5" borderId="5" xfId="3" quotePrefix="1" applyNumberFormat="1" applyFont="1" applyFill="1" applyBorder="1" applyAlignment="1">
      <alignment horizontal="center"/>
    </xf>
    <xf numFmtId="49" fontId="13" fillId="5" borderId="0" xfId="3" applyNumberFormat="1" applyFont="1" applyFill="1" applyAlignment="1">
      <alignment horizontal="left" vertical="top" wrapText="1"/>
    </xf>
    <xf numFmtId="49" fontId="19" fillId="5" borderId="0" xfId="4" applyNumberFormat="1" applyFont="1" applyFill="1" applyBorder="1" applyAlignment="1">
      <alignment vertical="top" wrapText="1"/>
    </xf>
    <xf numFmtId="49" fontId="3" fillId="5" borderId="0" xfId="3" applyNumberFormat="1" applyFont="1" applyFill="1" applyBorder="1"/>
    <xf numFmtId="49" fontId="13" fillId="5" borderId="5" xfId="3" applyNumberFormat="1" applyFont="1" applyFill="1" applyBorder="1"/>
    <xf numFmtId="177" fontId="19" fillId="5" borderId="5" xfId="3" applyNumberFormat="1" applyFont="1" applyFill="1" applyBorder="1" applyAlignment="1">
      <alignment horizontal="right" vertical="top" wrapText="1"/>
    </xf>
    <xf numFmtId="49" fontId="9" fillId="5" borderId="0" xfId="3" applyNumberFormat="1" applyFont="1" applyFill="1" applyAlignment="1">
      <alignment horizontal="left" vertical="top" wrapText="1"/>
    </xf>
    <xf numFmtId="49" fontId="20" fillId="5" borderId="0" xfId="3" applyNumberFormat="1" applyFont="1" applyFill="1" applyBorder="1" applyAlignment="1">
      <alignment horizontal="right" vertical="top" wrapText="1"/>
    </xf>
    <xf numFmtId="49" fontId="19" fillId="5" borderId="0" xfId="3" applyNumberFormat="1" applyFont="1" applyFill="1" applyBorder="1" applyAlignment="1">
      <alignment vertical="top" wrapText="1"/>
    </xf>
    <xf numFmtId="49" fontId="3" fillId="5" borderId="0" xfId="3" applyNumberFormat="1" applyFont="1" applyFill="1" applyAlignment="1">
      <alignment horizontal="left" vertical="top" wrapText="1"/>
    </xf>
    <xf numFmtId="49" fontId="21" fillId="5" borderId="0" xfId="3" applyNumberFormat="1" applyFont="1" applyFill="1" applyBorder="1" applyAlignment="1">
      <alignment vertical="top" wrapText="1"/>
    </xf>
    <xf numFmtId="49" fontId="13" fillId="0" borderId="5" xfId="3" applyNumberFormat="1" applyFont="1" applyBorder="1" applyAlignment="1">
      <alignment horizontal="center"/>
    </xf>
    <xf numFmtId="49" fontId="13" fillId="5" borderId="0" xfId="4" applyNumberFormat="1" applyFont="1" applyFill="1" applyAlignment="1"/>
    <xf numFmtId="49" fontId="13" fillId="5" borderId="0" xfId="4" applyNumberFormat="1" applyFont="1" applyFill="1" applyAlignment="1">
      <alignment horizontal="left"/>
    </xf>
    <xf numFmtId="0" fontId="13" fillId="0" borderId="0" xfId="3" applyFont="1"/>
    <xf numFmtId="0" fontId="13" fillId="0" borderId="0" xfId="3" applyFont="1" applyAlignment="1">
      <alignment horizontal="center"/>
    </xf>
    <xf numFmtId="14" fontId="13" fillId="0" borderId="0" xfId="3" applyNumberFormat="1" applyFont="1" applyAlignment="1">
      <alignment horizontal="center"/>
    </xf>
    <xf numFmtId="38" fontId="13" fillId="0" borderId="0" xfId="5" applyFont="1" applyAlignment="1"/>
    <xf numFmtId="9" fontId="13" fillId="0" borderId="0" xfId="6" applyFont="1" applyAlignment="1"/>
    <xf numFmtId="0" fontId="10" fillId="0" borderId="0" xfId="3" applyFont="1"/>
    <xf numFmtId="0" fontId="10" fillId="0" borderId="0" xfId="3" applyFont="1" applyAlignment="1">
      <alignment horizontal="center"/>
    </xf>
    <xf numFmtId="14" fontId="10" fillId="0" borderId="0" xfId="3" applyNumberFormat="1" applyFont="1" applyAlignment="1">
      <alignment horizontal="center"/>
    </xf>
    <xf numFmtId="38" fontId="10" fillId="0" borderId="0" xfId="5" applyFont="1" applyAlignment="1"/>
    <xf numFmtId="0" fontId="10" fillId="0" borderId="0" xfId="3" applyFont="1" applyAlignment="1">
      <alignment horizontal="right"/>
    </xf>
    <xf numFmtId="0" fontId="13" fillId="0" borderId="0" xfId="3" applyFont="1" applyAlignment="1">
      <alignment vertical="center"/>
    </xf>
    <xf numFmtId="0" fontId="5" fillId="0" borderId="0" xfId="7" applyFont="1" applyAlignment="1">
      <alignment horizontal="center" vertical="center"/>
    </xf>
    <xf numFmtId="14" fontId="13" fillId="0" borderId="0" xfId="3" applyNumberFormat="1" applyFont="1" applyAlignment="1">
      <alignment horizontal="center" vertical="center"/>
    </xf>
    <xf numFmtId="0" fontId="13" fillId="0" borderId="0" xfId="3" applyFont="1" applyAlignment="1">
      <alignment horizontal="right"/>
    </xf>
    <xf numFmtId="38" fontId="13" fillId="5" borderId="0" xfId="5" applyFont="1" applyFill="1" applyAlignment="1"/>
    <xf numFmtId="0" fontId="13" fillId="5" borderId="0" xfId="3" applyFont="1" applyFill="1" applyAlignment="1">
      <alignment horizontal="center"/>
    </xf>
    <xf numFmtId="14" fontId="13" fillId="5" borderId="0" xfId="3" applyNumberFormat="1" applyFont="1" applyFill="1" applyAlignment="1">
      <alignment horizontal="center"/>
    </xf>
    <xf numFmtId="176" fontId="13" fillId="0" borderId="0" xfId="3" applyNumberFormat="1" applyFont="1"/>
    <xf numFmtId="0" fontId="19" fillId="0" borderId="0" xfId="3" applyFont="1" applyAlignment="1">
      <alignment vertical="center"/>
    </xf>
    <xf numFmtId="0" fontId="22" fillId="0" borderId="0" xfId="3" applyFont="1"/>
    <xf numFmtId="38" fontId="23" fillId="0" borderId="0" xfId="5" applyFont="1" applyAlignment="1"/>
    <xf numFmtId="0" fontId="13" fillId="0" borderId="19" xfId="3" applyFont="1" applyBorder="1" applyAlignment="1">
      <alignment horizontal="center" vertical="center"/>
    </xf>
    <xf numFmtId="14" fontId="13" fillId="0" borderId="19" xfId="3" applyNumberFormat="1" applyFont="1" applyBorder="1" applyAlignment="1">
      <alignment horizontal="center" vertical="center"/>
    </xf>
    <xf numFmtId="0" fontId="13" fillId="0" borderId="20" xfId="3" applyFont="1" applyBorder="1" applyAlignment="1">
      <alignment horizontal="center" vertical="center"/>
    </xf>
    <xf numFmtId="9" fontId="13" fillId="0" borderId="20" xfId="6" applyFont="1" applyBorder="1" applyAlignment="1">
      <alignment horizontal="center"/>
    </xf>
    <xf numFmtId="0" fontId="13" fillId="0" borderId="14" xfId="3" applyFont="1" applyBorder="1" applyAlignment="1">
      <alignment horizontal="center" vertical="center"/>
    </xf>
    <xf numFmtId="14" fontId="13" fillId="0" borderId="24" xfId="3" applyNumberFormat="1" applyFont="1" applyBorder="1" applyAlignment="1">
      <alignment horizontal="center" vertical="center"/>
    </xf>
    <xf numFmtId="0" fontId="13" fillId="0" borderId="25" xfId="3" applyFont="1" applyBorder="1" applyAlignment="1">
      <alignment horizontal="center" vertical="center"/>
    </xf>
    <xf numFmtId="9" fontId="13" fillId="0" borderId="25" xfId="6" applyFont="1" applyBorder="1" applyAlignment="1">
      <alignment horizontal="center"/>
    </xf>
    <xf numFmtId="0" fontId="13" fillId="0" borderId="20" xfId="3" applyFont="1" applyBorder="1" applyAlignment="1">
      <alignment horizontal="right" vertical="center"/>
    </xf>
    <xf numFmtId="0" fontId="13" fillId="0" borderId="14" xfId="3" applyFont="1" applyBorder="1" applyAlignment="1">
      <alignment horizontal="center" vertical="center" wrapText="1"/>
    </xf>
    <xf numFmtId="14" fontId="13" fillId="0" borderId="20" xfId="3" quotePrefix="1" applyNumberFormat="1" applyFont="1" applyBorder="1" applyAlignment="1">
      <alignment horizontal="center"/>
    </xf>
    <xf numFmtId="0" fontId="13" fillId="0" borderId="20" xfId="3" quotePrefix="1" applyFont="1" applyBorder="1"/>
    <xf numFmtId="0" fontId="13" fillId="0" borderId="19" xfId="3" quotePrefix="1" applyFont="1" applyBorder="1" applyAlignment="1">
      <alignment horizontal="center"/>
    </xf>
    <xf numFmtId="49" fontId="13" fillId="5" borderId="18" xfId="3" applyNumberFormat="1" applyFont="1" applyFill="1" applyBorder="1" applyAlignment="1">
      <alignment vertical="center"/>
    </xf>
    <xf numFmtId="38" fontId="13" fillId="5" borderId="20" xfId="5" applyFont="1" applyFill="1" applyBorder="1" applyAlignment="1">
      <alignment horizontal="right" vertical="center"/>
    </xf>
    <xf numFmtId="0" fontId="13" fillId="0" borderId="20" xfId="3" quotePrefix="1" applyFont="1" applyBorder="1" applyAlignment="1">
      <alignment horizontal="center"/>
    </xf>
    <xf numFmtId="14" fontId="13" fillId="0" borderId="5" xfId="3" quotePrefix="1" applyNumberFormat="1" applyFont="1" applyBorder="1"/>
    <xf numFmtId="0" fontId="13" fillId="0" borderId="14" xfId="3" quotePrefix="1" applyFont="1" applyBorder="1"/>
    <xf numFmtId="0" fontId="13" fillId="5" borderId="11" xfId="3" applyFont="1" applyFill="1" applyBorder="1"/>
    <xf numFmtId="0" fontId="13" fillId="0" borderId="14" xfId="3" quotePrefix="1" applyFont="1" applyBorder="1" applyAlignment="1">
      <alignment horizontal="center"/>
    </xf>
    <xf numFmtId="0" fontId="13" fillId="0" borderId="5" xfId="3" quotePrefix="1" applyFont="1" applyBorder="1" applyAlignment="1">
      <alignment horizontal="center"/>
    </xf>
    <xf numFmtId="0" fontId="5" fillId="0" borderId="0" xfId="7">
      <alignment vertical="center"/>
    </xf>
    <xf numFmtId="0" fontId="13" fillId="0" borderId="35" xfId="3" applyFont="1" applyBorder="1" applyAlignment="1">
      <alignment horizontal="right" vertical="center"/>
    </xf>
    <xf numFmtId="0" fontId="13" fillId="0" borderId="25" xfId="3" quotePrefix="1" applyFont="1" applyBorder="1" applyAlignment="1">
      <alignment horizontal="center"/>
    </xf>
    <xf numFmtId="0" fontId="13" fillId="0" borderId="25" xfId="3" quotePrefix="1" applyFont="1" applyBorder="1"/>
    <xf numFmtId="177" fontId="13" fillId="0" borderId="25" xfId="3" quotePrefix="1" applyNumberFormat="1" applyFont="1" applyBorder="1"/>
    <xf numFmtId="177" fontId="13" fillId="0" borderId="24" xfId="3" quotePrefix="1" applyNumberFormat="1" applyFont="1" applyBorder="1"/>
    <xf numFmtId="177" fontId="13" fillId="5" borderId="23" xfId="3" applyNumberFormat="1" applyFont="1" applyFill="1" applyBorder="1" applyAlignment="1">
      <alignment vertical="center"/>
    </xf>
    <xf numFmtId="0" fontId="13" fillId="0" borderId="24" xfId="3" quotePrefix="1" applyFont="1" applyBorder="1"/>
    <xf numFmtId="49" fontId="13" fillId="5" borderId="23" xfId="3" applyNumberFormat="1" applyFont="1" applyFill="1" applyBorder="1" applyAlignment="1">
      <alignment vertical="center"/>
    </xf>
    <xf numFmtId="0" fontId="13" fillId="5" borderId="11" xfId="3" applyFont="1" applyFill="1" applyBorder="1" applyAlignment="1">
      <alignment vertical="center"/>
    </xf>
    <xf numFmtId="9" fontId="13" fillId="0" borderId="25" xfId="3" quotePrefix="1" applyNumberFormat="1" applyFont="1" applyBorder="1" applyAlignment="1">
      <alignment horizontal="center"/>
    </xf>
    <xf numFmtId="14" fontId="5" fillId="0" borderId="0" xfId="7" applyNumberFormat="1">
      <alignment vertical="center"/>
    </xf>
    <xf numFmtId="177" fontId="13" fillId="0" borderId="20" xfId="3" quotePrefix="1" applyNumberFormat="1" applyFont="1" applyBorder="1"/>
    <xf numFmtId="177" fontId="13" fillId="0" borderId="19" xfId="3" quotePrefix="1" applyNumberFormat="1" applyFont="1" applyBorder="1" applyAlignment="1">
      <alignment horizontal="center"/>
    </xf>
    <xf numFmtId="177" fontId="13" fillId="5" borderId="18" xfId="3" applyNumberFormat="1" applyFont="1" applyFill="1" applyBorder="1" applyAlignment="1">
      <alignment vertical="center"/>
    </xf>
    <xf numFmtId="177" fontId="13" fillId="5" borderId="20" xfId="5" applyNumberFormat="1" applyFont="1" applyFill="1" applyBorder="1" applyAlignment="1">
      <alignment horizontal="right" vertical="center"/>
    </xf>
    <xf numFmtId="0" fontId="13" fillId="0" borderId="25" xfId="3" applyFont="1" applyBorder="1" applyAlignment="1">
      <alignment horizontal="right" vertical="center"/>
    </xf>
    <xf numFmtId="0" fontId="13" fillId="0" borderId="24" xfId="3" quotePrefix="1" applyFont="1" applyBorder="1" applyAlignment="1">
      <alignment horizontal="center"/>
    </xf>
    <xf numFmtId="14" fontId="13" fillId="0" borderId="35" xfId="3" quotePrefix="1" applyNumberFormat="1" applyFont="1" applyBorder="1" applyAlignment="1">
      <alignment horizontal="center"/>
    </xf>
    <xf numFmtId="0" fontId="13" fillId="0" borderId="35" xfId="3" quotePrefix="1" applyFont="1" applyBorder="1"/>
    <xf numFmtId="177" fontId="13" fillId="0" borderId="35" xfId="3" quotePrefix="1" applyNumberFormat="1" applyFont="1" applyBorder="1"/>
    <xf numFmtId="49" fontId="13" fillId="5" borderId="34" xfId="3" applyNumberFormat="1" applyFont="1" applyFill="1" applyBorder="1" applyAlignment="1">
      <alignment vertical="center"/>
    </xf>
    <xf numFmtId="0" fontId="13" fillId="5" borderId="5" xfId="3" quotePrefix="1" applyFont="1" applyFill="1" applyBorder="1" applyAlignment="1">
      <alignment horizontal="center"/>
    </xf>
    <xf numFmtId="177" fontId="13" fillId="0" borderId="24" xfId="3" quotePrefix="1" applyNumberFormat="1" applyFont="1" applyFill="1" applyBorder="1"/>
    <xf numFmtId="177" fontId="13" fillId="0" borderId="23" xfId="3" applyNumberFormat="1" applyFont="1" applyFill="1" applyBorder="1" applyAlignment="1">
      <alignment vertical="center"/>
    </xf>
    <xf numFmtId="177" fontId="13" fillId="0" borderId="25" xfId="3" quotePrefix="1" applyNumberFormat="1" applyFont="1" applyFill="1" applyBorder="1"/>
    <xf numFmtId="49" fontId="13" fillId="5" borderId="11" xfId="3" applyNumberFormat="1" applyFont="1" applyFill="1" applyBorder="1" applyAlignment="1">
      <alignment vertical="center"/>
    </xf>
    <xf numFmtId="9" fontId="13" fillId="5" borderId="25" xfId="3" quotePrefix="1" applyNumberFormat="1" applyFont="1" applyFill="1" applyBorder="1" applyAlignment="1">
      <alignment horizontal="center"/>
    </xf>
    <xf numFmtId="177" fontId="13" fillId="0" borderId="27" xfId="3" quotePrefix="1" applyNumberFormat="1" applyFont="1" applyBorder="1" applyAlignment="1">
      <alignment horizontal="center"/>
    </xf>
    <xf numFmtId="177" fontId="13" fillId="5" borderId="34" xfId="3" applyNumberFormat="1" applyFont="1" applyFill="1" applyBorder="1" applyAlignment="1">
      <alignment vertical="center"/>
    </xf>
    <xf numFmtId="0" fontId="13" fillId="0" borderId="35" xfId="3" quotePrefix="1" applyFont="1" applyBorder="1" applyAlignment="1">
      <alignment horizontal="center"/>
    </xf>
    <xf numFmtId="14" fontId="13" fillId="0" borderId="25" xfId="3" quotePrefix="1" applyNumberFormat="1" applyFont="1" applyBorder="1"/>
    <xf numFmtId="178" fontId="13" fillId="0" borderId="24" xfId="3" quotePrefix="1" applyNumberFormat="1" applyFont="1" applyFill="1" applyBorder="1"/>
    <xf numFmtId="0" fontId="13" fillId="0" borderId="27" xfId="3" quotePrefix="1" applyFont="1" applyBorder="1" applyAlignment="1">
      <alignment horizontal="center"/>
    </xf>
    <xf numFmtId="0" fontId="13" fillId="5" borderId="23" xfId="3" applyFont="1" applyFill="1" applyBorder="1" applyAlignment="1">
      <alignment vertical="center"/>
    </xf>
    <xf numFmtId="177" fontId="13" fillId="0" borderId="35" xfId="3" quotePrefix="1" applyNumberFormat="1" applyFont="1" applyFill="1" applyBorder="1"/>
    <xf numFmtId="0" fontId="13" fillId="0" borderId="5" xfId="3" quotePrefix="1" applyFont="1" applyBorder="1"/>
    <xf numFmtId="0" fontId="3" fillId="5" borderId="25" xfId="3" quotePrefix="1" applyFont="1" applyFill="1" applyBorder="1" applyAlignment="1">
      <alignment horizontal="center"/>
    </xf>
    <xf numFmtId="9" fontId="3" fillId="5" borderId="25" xfId="3" quotePrefix="1" applyNumberFormat="1" applyFont="1" applyFill="1" applyBorder="1" applyAlignment="1">
      <alignment horizontal="center"/>
    </xf>
    <xf numFmtId="177" fontId="3" fillId="0" borderId="24" xfId="3" quotePrefix="1" applyNumberFormat="1" applyFont="1" applyBorder="1"/>
    <xf numFmtId="177" fontId="3" fillId="0" borderId="19" xfId="3" quotePrefix="1" applyNumberFormat="1" applyFont="1" applyBorder="1" applyAlignment="1">
      <alignment horizontal="center"/>
    </xf>
    <xf numFmtId="177" fontId="3" fillId="0" borderId="24" xfId="3" quotePrefix="1" applyNumberFormat="1" applyFont="1" applyFill="1" applyBorder="1"/>
    <xf numFmtId="49" fontId="24" fillId="5" borderId="0" xfId="3" applyNumberFormat="1" applyFont="1" applyFill="1" applyAlignment="1">
      <alignment horizontal="right"/>
    </xf>
    <xf numFmtId="49" fontId="13" fillId="5" borderId="0" xfId="3" applyNumberFormat="1" applyFont="1" applyFill="1"/>
    <xf numFmtId="49" fontId="13" fillId="5" borderId="31" xfId="3" applyNumberFormat="1" applyFont="1" applyFill="1" applyBorder="1"/>
    <xf numFmtId="0" fontId="3" fillId="0" borderId="25" xfId="3" quotePrefix="1" applyFont="1" applyBorder="1" applyAlignment="1">
      <alignment horizontal="center"/>
    </xf>
    <xf numFmtId="0" fontId="13" fillId="0" borderId="20" xfId="3" applyFont="1" applyBorder="1" applyAlignment="1">
      <alignment horizontal="center" vertical="center"/>
    </xf>
    <xf numFmtId="0" fontId="13" fillId="0" borderId="25" xfId="3" applyFont="1" applyBorder="1" applyAlignment="1">
      <alignment horizontal="center" vertical="center"/>
    </xf>
    <xf numFmtId="0" fontId="13" fillId="0" borderId="19" xfId="3" applyFont="1" applyBorder="1" applyAlignment="1">
      <alignment horizontal="center" vertical="center"/>
    </xf>
    <xf numFmtId="0" fontId="13" fillId="0" borderId="20" xfId="3" applyFont="1" applyBorder="1" applyAlignment="1">
      <alignment horizontal="right" vertical="center"/>
    </xf>
    <xf numFmtId="0" fontId="13" fillId="0" borderId="25" xfId="3" applyFont="1" applyBorder="1" applyAlignment="1">
      <alignment horizontal="right" vertical="center"/>
    </xf>
    <xf numFmtId="0" fontId="13" fillId="0" borderId="0" xfId="3" applyFont="1" applyAlignment="1">
      <alignment vertical="top"/>
    </xf>
    <xf numFmtId="0" fontId="10" fillId="0" borderId="0" xfId="3" applyFont="1" applyAlignment="1">
      <alignment vertical="top"/>
    </xf>
    <xf numFmtId="177" fontId="13" fillId="0" borderId="27" xfId="3" quotePrefix="1" applyNumberFormat="1" applyFont="1" applyBorder="1"/>
    <xf numFmtId="0" fontId="13" fillId="5" borderId="25" xfId="3" quotePrefix="1" applyFont="1" applyFill="1" applyBorder="1" applyAlignment="1">
      <alignment horizontal="center"/>
    </xf>
    <xf numFmtId="177" fontId="3" fillId="0" borderId="35" xfId="3" quotePrefix="1" applyNumberFormat="1" applyFont="1" applyBorder="1"/>
    <xf numFmtId="178" fontId="13" fillId="0" borderId="14" xfId="3" quotePrefix="1" applyNumberFormat="1" applyFont="1" applyFill="1" applyBorder="1"/>
    <xf numFmtId="3" fontId="13" fillId="0" borderId="0" xfId="5" applyNumberFormat="1" applyFont="1" applyAlignment="1"/>
    <xf numFmtId="3" fontId="10" fillId="0" borderId="0" xfId="5" applyNumberFormat="1" applyFont="1" applyAlignment="1"/>
    <xf numFmtId="3" fontId="13" fillId="5" borderId="0" xfId="5" applyNumberFormat="1" applyFont="1" applyFill="1" applyAlignment="1"/>
    <xf numFmtId="3" fontId="13" fillId="5" borderId="20" xfId="5" applyNumberFormat="1" applyFont="1" applyFill="1" applyBorder="1" applyAlignment="1">
      <alignment horizontal="right" vertical="center"/>
    </xf>
    <xf numFmtId="3" fontId="13" fillId="0" borderId="25" xfId="3" quotePrefix="1" applyNumberFormat="1" applyFont="1" applyBorder="1"/>
    <xf numFmtId="3" fontId="13" fillId="0" borderId="35" xfId="3" quotePrefix="1" applyNumberFormat="1" applyFont="1" applyBorder="1"/>
    <xf numFmtId="3" fontId="13" fillId="0" borderId="25" xfId="3" quotePrefix="1" applyNumberFormat="1" applyFont="1" applyFill="1" applyBorder="1"/>
    <xf numFmtId="0" fontId="13" fillId="2" borderId="20" xfId="3" applyFont="1" applyFill="1" applyBorder="1" applyAlignment="1">
      <alignment horizontal="right" vertical="center"/>
    </xf>
    <xf numFmtId="0" fontId="13" fillId="2" borderId="35" xfId="3" applyFont="1" applyFill="1" applyBorder="1" applyAlignment="1">
      <alignment horizontal="right" vertical="center"/>
    </xf>
    <xf numFmtId="176" fontId="10" fillId="0" borderId="0" xfId="3" applyNumberFormat="1" applyFont="1"/>
    <xf numFmtId="176" fontId="13" fillId="0" borderId="0" xfId="3" applyNumberFormat="1" applyFont="1" applyAlignment="1">
      <alignment vertical="center"/>
    </xf>
    <xf numFmtId="176" fontId="22" fillId="0" borderId="0" xfId="3" applyNumberFormat="1" applyFont="1"/>
    <xf numFmtId="176" fontId="13" fillId="0" borderId="20" xfId="3" quotePrefix="1" applyNumberFormat="1" applyFont="1" applyBorder="1"/>
    <xf numFmtId="176" fontId="13" fillId="0" borderId="25" xfId="3" quotePrefix="1" applyNumberFormat="1" applyFont="1" applyBorder="1"/>
    <xf numFmtId="176" fontId="13" fillId="0" borderId="35" xfId="3" quotePrefix="1" applyNumberFormat="1" applyFont="1" applyBorder="1"/>
    <xf numFmtId="0" fontId="4" fillId="0" borderId="0" xfId="0" applyFont="1" applyFill="1" applyBorder="1" applyAlignment="1">
      <alignment vertical="top"/>
    </xf>
    <xf numFmtId="179" fontId="3" fillId="0" borderId="14" xfId="3" quotePrefix="1" applyNumberFormat="1" applyFont="1" applyFill="1" applyBorder="1" applyAlignment="1">
      <alignment horizontal="right"/>
    </xf>
    <xf numFmtId="177" fontId="3" fillId="0" borderId="11" xfId="3" quotePrefix="1" applyNumberFormat="1" applyFont="1" applyFill="1" applyBorder="1" applyAlignment="1">
      <alignment horizontal="left"/>
    </xf>
    <xf numFmtId="0" fontId="25" fillId="0" borderId="35" xfId="3" applyFont="1" applyBorder="1" applyAlignment="1">
      <alignment horizontal="left" vertical="center"/>
    </xf>
    <xf numFmtId="0" fontId="26" fillId="0" borderId="0" xfId="3" applyFont="1"/>
    <xf numFmtId="0" fontId="27" fillId="0" borderId="0" xfId="0" applyFont="1" applyAlignment="1">
      <alignment vertical="top"/>
    </xf>
    <xf numFmtId="0" fontId="27" fillId="0" borderId="0" xfId="0" applyFont="1" applyAlignment="1">
      <alignment horizontal="center" vertical="top"/>
    </xf>
    <xf numFmtId="0" fontId="27" fillId="0" borderId="0" xfId="0" applyFont="1" applyAlignment="1">
      <alignment vertical="top" wrapText="1"/>
    </xf>
    <xf numFmtId="0" fontId="27" fillId="0" borderId="0" xfId="0" applyFont="1" applyFill="1" applyBorder="1" applyAlignment="1">
      <alignment vertical="top"/>
    </xf>
    <xf numFmtId="0" fontId="27" fillId="0" borderId="0" xfId="0" applyFont="1" applyAlignment="1">
      <alignment horizontal="center" vertical="top" wrapText="1"/>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horizontal="center" vertical="top" wrapText="1"/>
    </xf>
    <xf numFmtId="0" fontId="4" fillId="3" borderId="5" xfId="0" applyFont="1" applyFill="1" applyBorder="1" applyAlignment="1">
      <alignment horizontal="center" vertical="top"/>
    </xf>
    <xf numFmtId="0" fontId="4" fillId="4" borderId="7" xfId="0" applyFont="1" applyFill="1" applyBorder="1" applyAlignment="1">
      <alignment horizontal="centerContinuous" vertical="top"/>
    </xf>
    <xf numFmtId="0" fontId="4" fillId="4" borderId="28" xfId="0" applyFont="1" applyFill="1" applyBorder="1" applyAlignment="1">
      <alignment horizontal="centerContinuous" vertical="top"/>
    </xf>
    <xf numFmtId="0" fontId="4" fillId="4" borderId="1" xfId="0" applyFont="1" applyFill="1" applyBorder="1" applyAlignment="1">
      <alignment horizontal="centerContinuous" vertical="top"/>
    </xf>
    <xf numFmtId="0" fontId="4" fillId="4" borderId="1" xfId="0" applyFont="1" applyFill="1" applyBorder="1" applyAlignment="1">
      <alignment horizontal="centerContinuous" vertical="top" wrapText="1"/>
    </xf>
    <xf numFmtId="0" fontId="4" fillId="4" borderId="15" xfId="0" applyFont="1" applyFill="1" applyBorder="1" applyAlignment="1">
      <alignment horizontal="center" vertical="top"/>
    </xf>
    <xf numFmtId="0" fontId="4" fillId="4" borderId="32" xfId="0" applyFont="1" applyFill="1" applyBorder="1" applyAlignment="1">
      <alignment horizontal="center" vertical="top" wrapText="1"/>
    </xf>
    <xf numFmtId="0" fontId="4" fillId="0" borderId="0" xfId="0" applyFont="1" applyFill="1" applyBorder="1" applyAlignment="1">
      <alignment horizontal="center" vertical="top"/>
    </xf>
    <xf numFmtId="0" fontId="4" fillId="2" borderId="1" xfId="0" applyFont="1" applyFill="1" applyBorder="1" applyAlignment="1">
      <alignment horizontal="center" vertical="top" wrapText="1"/>
    </xf>
    <xf numFmtId="0" fontId="4" fillId="2" borderId="1" xfId="0" applyFont="1" applyFill="1" applyBorder="1" applyAlignment="1">
      <alignment horizontal="centerContinuous" vertical="top" wrapText="1"/>
    </xf>
    <xf numFmtId="0" fontId="4" fillId="2" borderId="10"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4" borderId="37" xfId="0" applyFont="1" applyFill="1" applyBorder="1" applyAlignment="1">
      <alignment horizontal="centerContinuous" vertical="top" wrapText="1"/>
    </xf>
    <xf numFmtId="0" fontId="4" fillId="4" borderId="30" xfId="0" applyFont="1" applyFill="1" applyBorder="1" applyAlignment="1">
      <alignment horizontal="centerContinuous" vertical="top" wrapText="1"/>
    </xf>
    <xf numFmtId="0" fontId="4" fillId="4" borderId="27" xfId="0" applyFont="1" applyFill="1" applyBorder="1" applyAlignment="1">
      <alignment horizontal="centerContinuous" vertical="top"/>
    </xf>
    <xf numFmtId="0" fontId="4" fillId="4" borderId="34" xfId="0" applyFont="1" applyFill="1" applyBorder="1" applyAlignment="1">
      <alignment horizontal="centerContinuous" vertical="top"/>
    </xf>
    <xf numFmtId="0" fontId="28" fillId="4" borderId="16" xfId="0" applyFont="1" applyFill="1" applyBorder="1" applyAlignment="1">
      <alignment horizontal="center" vertical="top" wrapText="1"/>
    </xf>
    <xf numFmtId="0" fontId="4" fillId="4" borderId="33"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12"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0" borderId="7" xfId="0" applyFont="1" applyBorder="1" applyAlignment="1">
      <alignment vertical="top"/>
    </xf>
    <xf numFmtId="0" fontId="4" fillId="0" borderId="10" xfId="0" applyFont="1" applyBorder="1" applyAlignment="1">
      <alignment horizontal="center" vertical="top"/>
    </xf>
    <xf numFmtId="0" fontId="4" fillId="0" borderId="1" xfId="0" applyFont="1" applyBorder="1" applyAlignment="1">
      <alignment vertical="top"/>
    </xf>
    <xf numFmtId="0" fontId="4" fillId="0" borderId="1" xfId="0" applyFont="1" applyBorder="1" applyAlignment="1">
      <alignment vertical="top" wrapText="1"/>
    </xf>
    <xf numFmtId="0" fontId="4" fillId="0" borderId="2" xfId="0" applyFont="1" applyBorder="1" applyAlignment="1">
      <alignment vertical="top" wrapText="1"/>
    </xf>
    <xf numFmtId="176" fontId="4" fillId="0" borderId="1" xfId="0" applyNumberFormat="1" applyFont="1" applyBorder="1" applyAlignment="1">
      <alignment vertical="top"/>
    </xf>
    <xf numFmtId="176" fontId="4" fillId="0" borderId="1" xfId="0" applyNumberFormat="1" applyFont="1" applyBorder="1" applyAlignment="1">
      <alignment horizontal="center" vertical="top"/>
    </xf>
    <xf numFmtId="0" fontId="4" fillId="0" borderId="1" xfId="0" applyFont="1" applyBorder="1" applyAlignment="1">
      <alignment horizontal="center" vertical="top" wrapText="1"/>
    </xf>
    <xf numFmtId="0" fontId="4" fillId="0" borderId="1" xfId="0" applyFont="1" applyBorder="1" applyAlignment="1">
      <alignment horizontal="center" vertical="top"/>
    </xf>
    <xf numFmtId="0" fontId="4" fillId="0" borderId="2" xfId="0" applyFont="1" applyBorder="1" applyAlignment="1">
      <alignment horizontal="center" vertical="top"/>
    </xf>
    <xf numFmtId="0" fontId="4" fillId="0" borderId="8" xfId="0" applyFont="1" applyBorder="1" applyAlignment="1">
      <alignment vertical="top"/>
    </xf>
    <xf numFmtId="0" fontId="4" fillId="0" borderId="11" xfId="0" applyFont="1" applyBorder="1" applyAlignment="1">
      <alignment horizontal="center" vertical="top"/>
    </xf>
    <xf numFmtId="0" fontId="4" fillId="0" borderId="14" xfId="0" applyFont="1" applyBorder="1" applyAlignment="1">
      <alignment vertical="top"/>
    </xf>
    <xf numFmtId="0" fontId="4" fillId="0" borderId="11" xfId="0" applyFont="1" applyBorder="1" applyAlignment="1">
      <alignment vertical="top" wrapText="1"/>
    </xf>
    <xf numFmtId="0" fontId="4" fillId="0" borderId="5" xfId="0" applyFont="1" applyBorder="1" applyAlignment="1">
      <alignment vertical="top"/>
    </xf>
    <xf numFmtId="0" fontId="4" fillId="0" borderId="6" xfId="0" applyFont="1" applyBorder="1" applyAlignment="1">
      <alignment vertical="top" wrapText="1"/>
    </xf>
    <xf numFmtId="176" fontId="4" fillId="0" borderId="5" xfId="0" applyNumberFormat="1" applyFont="1" applyBorder="1" applyAlignment="1">
      <alignment vertical="top"/>
    </xf>
    <xf numFmtId="176" fontId="4" fillId="0" borderId="5" xfId="0" applyNumberFormat="1" applyFont="1" applyBorder="1" applyAlignment="1">
      <alignment horizontal="center" vertical="top"/>
    </xf>
    <xf numFmtId="0" fontId="4" fillId="0" borderId="5" xfId="0" applyFont="1" applyBorder="1" applyAlignment="1">
      <alignment horizontal="center" vertical="top" wrapText="1"/>
    </xf>
    <xf numFmtId="0" fontId="4" fillId="0" borderId="5" xfId="0" applyFont="1" applyBorder="1" applyAlignment="1">
      <alignment horizontal="center" vertical="top"/>
    </xf>
    <xf numFmtId="0" fontId="4" fillId="0" borderId="6" xfId="0" applyFont="1" applyBorder="1" applyAlignment="1">
      <alignment horizontal="center" vertical="top"/>
    </xf>
    <xf numFmtId="0" fontId="4" fillId="3" borderId="8" xfId="0" applyFont="1" applyFill="1" applyBorder="1" applyAlignment="1">
      <alignment vertical="top"/>
    </xf>
    <xf numFmtId="176" fontId="4" fillId="0" borderId="5" xfId="0" applyNumberFormat="1" applyFont="1" applyFill="1" applyBorder="1" applyAlignment="1">
      <alignment horizontal="center" vertical="top"/>
    </xf>
    <xf numFmtId="0" fontId="4" fillId="0" borderId="5" xfId="0" applyFont="1" applyBorder="1" applyAlignment="1">
      <alignment vertical="top" wrapText="1"/>
    </xf>
    <xf numFmtId="0" fontId="4" fillId="3" borderId="11" xfId="0" applyFont="1" applyFill="1" applyBorder="1" applyAlignment="1">
      <alignment horizontal="center" vertical="top"/>
    </xf>
    <xf numFmtId="0" fontId="8" fillId="0" borderId="8" xfId="0" applyFont="1" applyBorder="1" applyAlignment="1">
      <alignment vertical="top"/>
    </xf>
    <xf numFmtId="0" fontId="8" fillId="3" borderId="11" xfId="0" applyFont="1" applyFill="1" applyBorder="1" applyAlignment="1">
      <alignment horizontal="center" vertical="top"/>
    </xf>
    <xf numFmtId="0" fontId="8" fillId="0" borderId="14" xfId="0" applyFont="1" applyBorder="1" applyAlignment="1">
      <alignment vertical="top"/>
    </xf>
    <xf numFmtId="0" fontId="8" fillId="0" borderId="11" xfId="0" applyFont="1" applyBorder="1" applyAlignment="1">
      <alignment vertical="top" wrapText="1"/>
    </xf>
    <xf numFmtId="0" fontId="8" fillId="0" borderId="5" xfId="0" applyFont="1" applyBorder="1" applyAlignment="1">
      <alignment vertical="top"/>
    </xf>
    <xf numFmtId="0" fontId="8" fillId="0" borderId="6" xfId="0" applyFont="1" applyBorder="1" applyAlignment="1">
      <alignment vertical="top" wrapText="1"/>
    </xf>
    <xf numFmtId="0" fontId="8" fillId="0" borderId="0" xfId="0" applyFont="1" applyFill="1" applyBorder="1" applyAlignment="1">
      <alignment vertical="top"/>
    </xf>
    <xf numFmtId="176" fontId="8" fillId="0" borderId="5" xfId="0" applyNumberFormat="1" applyFont="1" applyBorder="1" applyAlignment="1">
      <alignment vertical="top"/>
    </xf>
    <xf numFmtId="176" fontId="8" fillId="0" borderId="5" xfId="0" applyNumberFormat="1" applyFont="1" applyFill="1" applyBorder="1" applyAlignment="1">
      <alignment horizontal="center" vertical="top"/>
    </xf>
    <xf numFmtId="0" fontId="8" fillId="0" borderId="5" xfId="0" applyFont="1" applyBorder="1" applyAlignment="1">
      <alignment horizontal="center" vertical="top" wrapText="1"/>
    </xf>
    <xf numFmtId="0" fontId="8" fillId="0" borderId="0" xfId="0" applyFont="1" applyAlignment="1">
      <alignment vertical="top"/>
    </xf>
    <xf numFmtId="0" fontId="4" fillId="6" borderId="8" xfId="0" applyFont="1" applyFill="1" applyBorder="1" applyAlignment="1">
      <alignment vertical="top"/>
    </xf>
    <xf numFmtId="0" fontId="4" fillId="6" borderId="0" xfId="0" applyFont="1" applyFill="1" applyBorder="1" applyAlignment="1">
      <alignment vertical="top"/>
    </xf>
    <xf numFmtId="176" fontId="4" fillId="6" borderId="5" xfId="0" applyNumberFormat="1" applyFont="1" applyFill="1" applyBorder="1" applyAlignment="1">
      <alignment horizontal="center" vertical="top"/>
    </xf>
    <xf numFmtId="176" fontId="4" fillId="6" borderId="5" xfId="0" applyNumberFormat="1" applyFont="1" applyFill="1" applyBorder="1" applyAlignment="1">
      <alignment vertical="top"/>
    </xf>
    <xf numFmtId="0" fontId="4" fillId="6" borderId="5" xfId="0" applyFont="1" applyFill="1" applyBorder="1" applyAlignment="1">
      <alignment horizontal="center" vertical="top" wrapText="1"/>
    </xf>
    <xf numFmtId="0" fontId="4" fillId="6" borderId="5" xfId="0" applyFont="1" applyFill="1" applyBorder="1" applyAlignment="1">
      <alignment horizontal="center" vertical="top"/>
    </xf>
    <xf numFmtId="0" fontId="4" fillId="6" borderId="0" xfId="0" applyFont="1" applyFill="1" applyBorder="1" applyAlignment="1">
      <alignment vertical="top" wrapText="1"/>
    </xf>
    <xf numFmtId="0" fontId="29" fillId="0" borderId="14" xfId="0" applyFont="1" applyBorder="1" applyAlignment="1">
      <alignment vertical="top"/>
    </xf>
    <xf numFmtId="0" fontId="29" fillId="0" borderId="11" xfId="0" applyFont="1" applyBorder="1" applyAlignment="1">
      <alignment vertical="top" wrapText="1"/>
    </xf>
    <xf numFmtId="0" fontId="4" fillId="0" borderId="17" xfId="0" applyFont="1" applyBorder="1" applyAlignment="1">
      <alignment vertical="top"/>
    </xf>
    <xf numFmtId="0" fontId="4" fillId="0" borderId="18" xfId="0" applyFont="1" applyBorder="1" applyAlignment="1">
      <alignment horizontal="center" vertical="top"/>
    </xf>
    <xf numFmtId="0" fontId="4" fillId="0" borderId="19" xfId="0" applyFont="1" applyBorder="1" applyAlignment="1">
      <alignment vertical="top"/>
    </xf>
    <xf numFmtId="0" fontId="4" fillId="0" borderId="18" xfId="0" applyFont="1" applyBorder="1" applyAlignment="1">
      <alignment vertical="top" wrapText="1"/>
    </xf>
    <xf numFmtId="0" fontId="4" fillId="0" borderId="20" xfId="0" applyFont="1" applyBorder="1" applyAlignment="1">
      <alignment vertical="top"/>
    </xf>
    <xf numFmtId="0" fontId="4" fillId="0" borderId="21" xfId="0" applyFont="1" applyBorder="1" applyAlignment="1">
      <alignment vertical="top" wrapText="1"/>
    </xf>
    <xf numFmtId="176" fontId="4" fillId="0" borderId="20" xfId="0" applyNumberFormat="1" applyFont="1" applyBorder="1" applyAlignment="1">
      <alignment vertical="top"/>
    </xf>
    <xf numFmtId="176" fontId="4" fillId="0" borderId="20" xfId="0" applyNumberFormat="1" applyFont="1" applyBorder="1" applyAlignment="1">
      <alignment horizontal="center" vertical="top"/>
    </xf>
    <xf numFmtId="0" fontId="4" fillId="0" borderId="20" xfId="0" applyFont="1" applyBorder="1" applyAlignment="1">
      <alignment horizontal="center" vertical="top" wrapText="1"/>
    </xf>
    <xf numFmtId="0" fontId="4" fillId="0" borderId="20" xfId="0" applyFont="1" applyBorder="1" applyAlignment="1">
      <alignment horizontal="center" vertical="top"/>
    </xf>
    <xf numFmtId="0" fontId="4" fillId="0" borderId="21" xfId="0" applyFont="1" applyBorder="1" applyAlignment="1">
      <alignment horizontal="center" vertical="top"/>
    </xf>
    <xf numFmtId="0" fontId="4" fillId="0" borderId="22" xfId="0" applyFont="1" applyBorder="1" applyAlignment="1">
      <alignment vertical="top"/>
    </xf>
    <xf numFmtId="0" fontId="4" fillId="0" borderId="23" xfId="0" applyFont="1" applyBorder="1" applyAlignment="1">
      <alignment horizontal="center" vertical="top"/>
    </xf>
    <xf numFmtId="0" fontId="4" fillId="0" borderId="24" xfId="0" applyFont="1" applyBorder="1" applyAlignment="1">
      <alignment vertical="top"/>
    </xf>
    <xf numFmtId="0" fontId="4" fillId="0" borderId="23" xfId="0" applyFont="1" applyBorder="1" applyAlignment="1">
      <alignment vertical="top" wrapText="1"/>
    </xf>
    <xf numFmtId="0" fontId="4" fillId="0" borderId="25" xfId="0" applyFont="1" applyBorder="1" applyAlignment="1">
      <alignment vertical="top"/>
    </xf>
    <xf numFmtId="0" fontId="4" fillId="0" borderId="26" xfId="0" applyFont="1" applyBorder="1" applyAlignment="1">
      <alignment vertical="top" wrapText="1"/>
    </xf>
    <xf numFmtId="176" fontId="4" fillId="0" borderId="25" xfId="0" applyNumberFormat="1" applyFont="1" applyBorder="1" applyAlignment="1">
      <alignment vertical="top"/>
    </xf>
    <xf numFmtId="176" fontId="4" fillId="0" borderId="25" xfId="0" applyNumberFormat="1" applyFont="1" applyBorder="1" applyAlignment="1">
      <alignment horizontal="center" vertical="top"/>
    </xf>
    <xf numFmtId="0" fontId="4" fillId="0" borderId="25" xfId="0" applyFont="1" applyBorder="1" applyAlignment="1">
      <alignment horizontal="center" vertical="top" wrapText="1"/>
    </xf>
    <xf numFmtId="0" fontId="4" fillId="0" borderId="25" xfId="0" applyFont="1" applyBorder="1" applyAlignment="1">
      <alignment horizontal="center" vertical="top"/>
    </xf>
    <xf numFmtId="0" fontId="4" fillId="0" borderId="26" xfId="0" applyFont="1" applyBorder="1" applyAlignment="1">
      <alignment horizontal="center" vertical="top"/>
    </xf>
    <xf numFmtId="0" fontId="4" fillId="0" borderId="9" xfId="0" applyFont="1" applyBorder="1" applyAlignment="1">
      <alignment vertical="top"/>
    </xf>
    <xf numFmtId="0" fontId="4" fillId="0" borderId="12" xfId="0" applyFont="1" applyBorder="1" applyAlignment="1">
      <alignment horizontal="center" vertical="top"/>
    </xf>
    <xf numFmtId="0" fontId="4" fillId="0" borderId="13" xfId="0" applyFont="1" applyBorder="1" applyAlignment="1">
      <alignment vertical="top"/>
    </xf>
    <xf numFmtId="0" fontId="4" fillId="0" borderId="12" xfId="0" applyFont="1" applyBorder="1" applyAlignment="1">
      <alignment vertical="top" wrapText="1"/>
    </xf>
    <xf numFmtId="0" fontId="4" fillId="0" borderId="3" xfId="0" applyFont="1" applyBorder="1" applyAlignment="1">
      <alignment vertical="top"/>
    </xf>
    <xf numFmtId="0" fontId="8" fillId="0" borderId="4" xfId="0" applyFont="1" applyBorder="1" applyAlignment="1">
      <alignment vertical="top" wrapText="1"/>
    </xf>
    <xf numFmtId="176" fontId="4" fillId="0" borderId="3" xfId="0" applyNumberFormat="1" applyFont="1" applyBorder="1" applyAlignment="1">
      <alignment vertical="top"/>
    </xf>
    <xf numFmtId="176" fontId="4" fillId="0" borderId="3" xfId="0" applyNumberFormat="1" applyFont="1" applyBorder="1" applyAlignment="1">
      <alignment horizontal="center" vertical="top"/>
    </xf>
    <xf numFmtId="0" fontId="4" fillId="0" borderId="3" xfId="0" applyFont="1" applyBorder="1" applyAlignment="1">
      <alignment horizontal="center" vertical="top" wrapText="1"/>
    </xf>
    <xf numFmtId="0" fontId="4" fillId="0" borderId="3" xfId="0" applyFont="1" applyBorder="1" applyAlignment="1">
      <alignment horizontal="center" vertical="top"/>
    </xf>
    <xf numFmtId="0" fontId="4" fillId="0" borderId="4" xfId="0" applyFont="1" applyBorder="1" applyAlignment="1">
      <alignment horizontal="center" vertical="top"/>
    </xf>
    <xf numFmtId="0" fontId="28" fillId="6" borderId="11" xfId="0" applyFont="1" applyFill="1" applyBorder="1" applyAlignment="1">
      <alignment horizontal="center" vertical="top"/>
    </xf>
    <xf numFmtId="0" fontId="28" fillId="6" borderId="14" xfId="0" applyFont="1" applyFill="1" applyBorder="1" applyAlignment="1">
      <alignment vertical="top"/>
    </xf>
    <xf numFmtId="0" fontId="28" fillId="6" borderId="11" xfId="0" applyFont="1" applyFill="1" applyBorder="1" applyAlignment="1">
      <alignment vertical="top" wrapText="1"/>
    </xf>
    <xf numFmtId="0" fontId="28" fillId="6" borderId="5" xfId="0" applyFont="1" applyFill="1" applyBorder="1" applyAlignment="1">
      <alignment vertical="top" wrapText="1"/>
    </xf>
    <xf numFmtId="0" fontId="28" fillId="6" borderId="6" xfId="0" applyFont="1" applyFill="1" applyBorder="1" applyAlignment="1">
      <alignment vertical="top" wrapText="1"/>
    </xf>
    <xf numFmtId="176" fontId="8" fillId="6" borderId="5" xfId="0" applyNumberFormat="1" applyFont="1" applyFill="1" applyBorder="1" applyAlignment="1">
      <alignment vertical="top"/>
    </xf>
    <xf numFmtId="0" fontId="8" fillId="6" borderId="5" xfId="0" applyFont="1" applyFill="1" applyBorder="1" applyAlignment="1">
      <alignment horizontal="center" vertical="top" wrapText="1"/>
    </xf>
    <xf numFmtId="0" fontId="4" fillId="6" borderId="5" xfId="0" applyFont="1" applyFill="1" applyBorder="1" applyAlignment="1">
      <alignment vertical="top" wrapText="1"/>
    </xf>
    <xf numFmtId="0" fontId="4" fillId="6" borderId="5" xfId="0" quotePrefix="1" applyFont="1" applyFill="1" applyBorder="1" applyAlignment="1">
      <alignment horizontal="right" vertical="top"/>
    </xf>
    <xf numFmtId="176" fontId="4" fillId="6" borderId="5" xfId="0" applyNumberFormat="1" applyFont="1" applyFill="1" applyBorder="1" applyAlignment="1">
      <alignment horizontal="center" vertical="top" wrapText="1"/>
    </xf>
    <xf numFmtId="0" fontId="4" fillId="6" borderId="14" xfId="0" applyFont="1" applyFill="1" applyBorder="1" applyAlignment="1">
      <alignment horizontal="center" vertical="top" wrapText="1"/>
    </xf>
    <xf numFmtId="0" fontId="8" fillId="0" borderId="20" xfId="0" applyFont="1" applyBorder="1" applyAlignment="1">
      <alignment vertical="top"/>
    </xf>
    <xf numFmtId="0" fontId="8" fillId="0" borderId="20" xfId="0" applyFont="1" applyBorder="1" applyAlignment="1">
      <alignment horizontal="center" vertical="top"/>
    </xf>
    <xf numFmtId="0" fontId="8" fillId="0" borderId="21" xfId="0" applyFont="1" applyBorder="1" applyAlignment="1">
      <alignment horizontal="center" vertical="top"/>
    </xf>
    <xf numFmtId="0" fontId="4" fillId="6" borderId="25" xfId="0" applyFont="1" applyFill="1" applyBorder="1" applyAlignment="1">
      <alignment vertical="top"/>
    </xf>
    <xf numFmtId="0" fontId="4" fillId="6" borderId="25" xfId="0" applyFont="1" applyFill="1" applyBorder="1" applyAlignment="1">
      <alignment horizontal="center" vertical="top"/>
    </xf>
    <xf numFmtId="0" fontId="4" fillId="6" borderId="26" xfId="0" applyFont="1" applyFill="1" applyBorder="1" applyAlignment="1">
      <alignment horizontal="center" vertical="top"/>
    </xf>
    <xf numFmtId="0" fontId="4" fillId="6" borderId="41" xfId="0" applyFont="1" applyFill="1" applyBorder="1" applyAlignment="1">
      <alignment vertical="top"/>
    </xf>
    <xf numFmtId="0" fontId="4" fillId="6" borderId="42" xfId="0" applyFont="1" applyFill="1" applyBorder="1" applyAlignment="1">
      <alignment horizontal="center" vertical="top"/>
    </xf>
    <xf numFmtId="0" fontId="4" fillId="6" borderId="42" xfId="0" applyFont="1" applyFill="1" applyBorder="1" applyAlignment="1">
      <alignment vertical="top"/>
    </xf>
    <xf numFmtId="0" fontId="4" fillId="6" borderId="43" xfId="0" applyFont="1" applyFill="1" applyBorder="1" applyAlignment="1">
      <alignment horizontal="center" vertical="top"/>
    </xf>
    <xf numFmtId="49" fontId="18" fillId="5" borderId="29" xfId="3" applyNumberFormat="1" applyFont="1" applyFill="1" applyBorder="1" applyAlignment="1">
      <alignment horizontal="left" vertical="top" wrapText="1"/>
    </xf>
    <xf numFmtId="0" fontId="18" fillId="5" borderId="29" xfId="3" applyFont="1" applyFill="1" applyBorder="1" applyAlignment="1">
      <alignment vertical="top" wrapText="1"/>
    </xf>
    <xf numFmtId="49" fontId="13" fillId="5" borderId="29" xfId="3" applyNumberFormat="1" applyFont="1" applyFill="1" applyBorder="1"/>
    <xf numFmtId="49" fontId="16" fillId="5" borderId="0" xfId="3" applyNumberFormat="1" applyFont="1" applyFill="1" applyAlignment="1">
      <alignment horizontal="center"/>
    </xf>
    <xf numFmtId="49" fontId="13" fillId="5" borderId="0" xfId="3" applyNumberFormat="1" applyFont="1" applyFill="1"/>
    <xf numFmtId="49" fontId="13" fillId="5" borderId="31" xfId="3" applyNumberFormat="1" applyFont="1" applyFill="1" applyBorder="1"/>
    <xf numFmtId="49" fontId="18" fillId="5" borderId="31" xfId="3" applyNumberFormat="1" applyFont="1" applyFill="1" applyBorder="1" applyAlignment="1">
      <alignment vertical="top" wrapText="1"/>
    </xf>
    <xf numFmtId="0" fontId="18" fillId="5" borderId="31" xfId="3" applyFont="1" applyFill="1" applyBorder="1" applyAlignment="1">
      <alignment vertical="top" wrapText="1"/>
    </xf>
    <xf numFmtId="49" fontId="13" fillId="5" borderId="31" xfId="3" quotePrefix="1" applyNumberFormat="1" applyFont="1" applyFill="1" applyBorder="1"/>
    <xf numFmtId="49" fontId="13" fillId="5" borderId="29" xfId="3" applyNumberFormat="1" applyFont="1" applyFill="1" applyBorder="1" applyAlignment="1">
      <alignment horizontal="left"/>
    </xf>
    <xf numFmtId="49" fontId="18" fillId="5" borderId="31" xfId="3" quotePrefix="1" applyNumberFormat="1" applyFont="1" applyFill="1" applyBorder="1" applyAlignment="1">
      <alignment vertical="top"/>
    </xf>
    <xf numFmtId="0" fontId="18" fillId="5" borderId="31" xfId="3" applyFont="1" applyFill="1" applyBorder="1" applyAlignment="1">
      <alignment vertical="top"/>
    </xf>
    <xf numFmtId="49" fontId="9" fillId="5" borderId="29" xfId="3" quotePrefix="1" applyNumberFormat="1" applyFont="1" applyFill="1" applyBorder="1"/>
    <xf numFmtId="49" fontId="9" fillId="5" borderId="29" xfId="3" applyNumberFormat="1" applyFont="1" applyFill="1" applyBorder="1"/>
    <xf numFmtId="49" fontId="13" fillId="5" borderId="20" xfId="3" applyNumberFormat="1" applyFont="1" applyFill="1" applyBorder="1" applyAlignment="1">
      <alignment horizontal="center" vertical="center"/>
    </xf>
    <xf numFmtId="49" fontId="13" fillId="5" borderId="25" xfId="3" applyNumberFormat="1" applyFont="1" applyFill="1" applyBorder="1" applyAlignment="1">
      <alignment horizontal="center" vertical="center"/>
    </xf>
    <xf numFmtId="176" fontId="19" fillId="5" borderId="20" xfId="4" applyNumberFormat="1" applyFont="1" applyFill="1" applyBorder="1" applyAlignment="1">
      <alignment horizontal="center" vertical="center" wrapText="1"/>
    </xf>
    <xf numFmtId="176" fontId="19" fillId="5" borderId="25" xfId="4" applyNumberFormat="1" applyFont="1" applyFill="1" applyBorder="1" applyAlignment="1">
      <alignment horizontal="center" vertical="center" wrapText="1"/>
    </xf>
    <xf numFmtId="0" fontId="13" fillId="0" borderId="19" xfId="3" applyFont="1" applyBorder="1" applyAlignment="1">
      <alignment horizontal="center" vertical="center"/>
    </xf>
    <xf numFmtId="0" fontId="13" fillId="0" borderId="18" xfId="3" applyFont="1" applyBorder="1" applyAlignment="1">
      <alignment horizontal="center" vertical="center"/>
    </xf>
    <xf numFmtId="0" fontId="13" fillId="0" borderId="24" xfId="3" applyFont="1" applyBorder="1" applyAlignment="1">
      <alignment horizontal="center" vertical="center"/>
    </xf>
    <xf numFmtId="0" fontId="13" fillId="0" borderId="23" xfId="3" applyFont="1" applyBorder="1" applyAlignment="1">
      <alignment horizontal="center" vertical="center"/>
    </xf>
    <xf numFmtId="0" fontId="13" fillId="0" borderId="20" xfId="3" applyFont="1" applyBorder="1" applyAlignment="1">
      <alignment horizontal="right" vertical="center"/>
    </xf>
    <xf numFmtId="0" fontId="13" fillId="0" borderId="25" xfId="3" applyFont="1" applyBorder="1" applyAlignment="1">
      <alignment horizontal="right" vertical="center"/>
    </xf>
    <xf numFmtId="0" fontId="13" fillId="0" borderId="20" xfId="3" applyFont="1" applyBorder="1" applyAlignment="1">
      <alignment horizontal="center" vertical="center"/>
    </xf>
    <xf numFmtId="0" fontId="13" fillId="0" borderId="25" xfId="3" applyFont="1" applyBorder="1" applyAlignment="1">
      <alignment horizontal="center" vertical="center"/>
    </xf>
    <xf numFmtId="38" fontId="13" fillId="0" borderId="20" xfId="5" applyFont="1" applyBorder="1" applyAlignment="1">
      <alignment horizontal="center" vertical="center"/>
    </xf>
    <xf numFmtId="38" fontId="13" fillId="0" borderId="25" xfId="5" applyFont="1" applyBorder="1" applyAlignment="1">
      <alignment horizontal="center" vertical="center"/>
    </xf>
    <xf numFmtId="0" fontId="13" fillId="0" borderId="20" xfId="3" quotePrefix="1" applyFont="1" applyBorder="1" applyAlignment="1">
      <alignment horizontal="center" vertical="center"/>
    </xf>
    <xf numFmtId="176" fontId="13" fillId="0" borderId="20" xfId="3" applyNumberFormat="1" applyFont="1" applyBorder="1" applyAlignment="1">
      <alignment horizontal="center" vertical="center"/>
    </xf>
    <xf numFmtId="176" fontId="13" fillId="0" borderId="25" xfId="3" applyNumberFormat="1" applyFont="1" applyBorder="1" applyAlignment="1">
      <alignment horizontal="center" vertical="center"/>
    </xf>
    <xf numFmtId="3" fontId="13" fillId="0" borderId="20" xfId="5" applyNumberFormat="1" applyFont="1" applyBorder="1" applyAlignment="1">
      <alignment horizontal="center" vertical="center"/>
    </xf>
    <xf numFmtId="3" fontId="13" fillId="0" borderId="25" xfId="5" applyNumberFormat="1" applyFont="1" applyBorder="1" applyAlignment="1">
      <alignment horizontal="center" vertical="center"/>
    </xf>
    <xf numFmtId="0" fontId="13" fillId="0" borderId="39" xfId="3" applyFont="1" applyBorder="1" applyAlignment="1">
      <alignment horizontal="left" vertical="top" wrapText="1"/>
    </xf>
    <xf numFmtId="0" fontId="0" fillId="0" borderId="40" xfId="0" applyBorder="1" applyAlignment="1">
      <alignment horizontal="left" vertical="top"/>
    </xf>
    <xf numFmtId="0" fontId="13" fillId="0" borderId="39" xfId="3" applyFont="1" applyBorder="1" applyAlignment="1">
      <alignment vertical="top" wrapText="1"/>
    </xf>
    <xf numFmtId="0" fontId="0" fillId="0" borderId="40" xfId="0" applyBorder="1" applyAlignment="1">
      <alignment vertical="top"/>
    </xf>
    <xf numFmtId="0" fontId="13" fillId="0" borderId="39" xfId="3" applyFont="1" applyBorder="1" applyAlignment="1">
      <alignment horizontal="center" vertical="center" wrapText="1"/>
    </xf>
    <xf numFmtId="0" fontId="0" fillId="0" borderId="40" xfId="0" applyBorder="1" applyAlignment="1">
      <alignment horizontal="center" vertical="center"/>
    </xf>
    <xf numFmtId="0" fontId="27" fillId="0" borderId="0" xfId="0" applyFont="1" applyBorder="1" applyAlignment="1">
      <alignment vertical="top"/>
    </xf>
    <xf numFmtId="0" fontId="4" fillId="0" borderId="0" xfId="0" applyFont="1" applyBorder="1" applyAlignment="1">
      <alignment vertical="top"/>
    </xf>
    <xf numFmtId="0" fontId="8" fillId="0" borderId="0" xfId="0" applyFont="1" applyBorder="1" applyAlignment="1">
      <alignment vertical="top"/>
    </xf>
    <xf numFmtId="0" fontId="4" fillId="0" borderId="37" xfId="0" applyFont="1" applyBorder="1" applyAlignment="1">
      <alignment vertical="top"/>
    </xf>
  </cellXfs>
  <cellStyles count="8">
    <cellStyle name="パーセント 2" xfId="6"/>
    <cellStyle name="桁区切り 2" xfId="5"/>
    <cellStyle name="標準" xfId="0" builtinId="0"/>
    <cellStyle name="標準 2" xfId="4"/>
    <cellStyle name="標準 2 2" xfId="3"/>
    <cellStyle name="標準 2 2 2" xfId="7"/>
    <cellStyle name="標準 3" xfId="1"/>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1069976</xdr:colOff>
      <xdr:row>4</xdr:row>
      <xdr:rowOff>327025</xdr:rowOff>
    </xdr:from>
    <xdr:ext cx="2609850" cy="259045"/>
    <xdr:sp macro="" textlink="">
      <xdr:nvSpPr>
        <xdr:cNvPr id="3" name="線吹き出し 1 (枠付き) 2">
          <a:extLst>
            <a:ext uri="{FF2B5EF4-FFF2-40B4-BE49-F238E27FC236}">
              <a16:creationId xmlns="" xmlns:a16="http://schemas.microsoft.com/office/drawing/2014/main" id="{00000000-0008-0000-0000-000003000000}"/>
            </a:ext>
          </a:extLst>
        </xdr:cNvPr>
        <xdr:cNvSpPr/>
      </xdr:nvSpPr>
      <xdr:spPr>
        <a:xfrm>
          <a:off x="2232026" y="1651000"/>
          <a:ext cx="2609850" cy="259045"/>
        </a:xfrm>
        <a:prstGeom prst="borderCallout1">
          <a:avLst>
            <a:gd name="adj1" fmla="val 41122"/>
            <a:gd name="adj2" fmla="val -1077"/>
            <a:gd name="adj3" fmla="val 679398"/>
            <a:gd name="adj4" fmla="val -25736"/>
          </a:avLst>
        </a:prstGeom>
        <a:solidFill>
          <a:schemeClr val="bg1"/>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spAutoFit/>
        </a:bodyPr>
        <a:lstStyle/>
        <a:p>
          <a:pPr algn="l">
            <a:lnSpc>
              <a:spcPts val="1320"/>
            </a:lnSpc>
          </a:pPr>
          <a:r>
            <a:rPr kumimoji="1" lang="en-US" altLang="ja-JP" sz="1100" b="1">
              <a:solidFill>
                <a:srgbClr val="FF0000"/>
              </a:solidFill>
              <a:latin typeface="ＭＳ Ｐゴシック" panose="020B0600070205080204" pitchFamily="50" charset="-128"/>
              <a:ea typeface="ＭＳ Ｐゴシック" panose="020B0600070205080204" pitchFamily="50" charset="-128"/>
            </a:rPr>
            <a:t>｢</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損失</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は別明細にて記載する方針</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1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787112</xdr:colOff>
      <xdr:row>22</xdr:row>
      <xdr:rowOff>92366</xdr:rowOff>
    </xdr:from>
    <xdr:ext cx="2804390" cy="425758"/>
    <xdr:sp macro="" textlink="">
      <xdr:nvSpPr>
        <xdr:cNvPr id="5" name="線吹き出し 1 (枠付き) 4">
          <a:extLst>
            <a:ext uri="{FF2B5EF4-FFF2-40B4-BE49-F238E27FC236}">
              <a16:creationId xmlns="" xmlns:a16="http://schemas.microsoft.com/office/drawing/2014/main" id="{00000000-0008-0000-0000-000005000000}"/>
            </a:ext>
          </a:extLst>
        </xdr:cNvPr>
        <xdr:cNvSpPr/>
      </xdr:nvSpPr>
      <xdr:spPr>
        <a:xfrm flipH="1">
          <a:off x="3730337" y="6426491"/>
          <a:ext cx="2804390" cy="425758"/>
        </a:xfrm>
        <a:prstGeom prst="borderCallout1">
          <a:avLst>
            <a:gd name="adj1" fmla="val 55727"/>
            <a:gd name="adj2" fmla="val -131"/>
            <a:gd name="adj3" fmla="val -411717"/>
            <a:gd name="adj4" fmla="val -79983"/>
          </a:avLst>
        </a:prstGeom>
        <a:solidFill>
          <a:schemeClr val="bg1"/>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spAutoFit/>
        </a:bodyPr>
        <a:lstStyle/>
        <a:p>
          <a:pPr algn="l">
            <a:lnSpc>
              <a:spcPts val="1320"/>
            </a:lnSpc>
          </a:pPr>
          <a:r>
            <a:rPr kumimoji="1" lang="en-US" altLang="ja-JP" sz="1100" b="1">
              <a:solidFill>
                <a:srgbClr val="FF0000"/>
              </a:solidFill>
              <a:latin typeface="ＭＳ Ｐゴシック" panose="020B0600070205080204" pitchFamily="50" charset="-128"/>
              <a:ea typeface="ＭＳ Ｐゴシック" panose="020B0600070205080204" pitchFamily="50" charset="-128"/>
            </a:rPr>
            <a:t>[1438]</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リース・レンタル区分名 は</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リース</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レンタルなど表示する</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t>
          </a:r>
          <a:endParaRPr lang="ja-JP" altLang="ja-JP">
            <a:solidFill>
              <a:srgbClr val="FF0000"/>
            </a:solidFill>
            <a:effectLst/>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863599</xdr:colOff>
      <xdr:row>16</xdr:row>
      <xdr:rowOff>51954</xdr:rowOff>
    </xdr:from>
    <xdr:ext cx="1500331" cy="425758"/>
    <xdr:sp macro="" textlink="">
      <xdr:nvSpPr>
        <xdr:cNvPr id="7" name="線吹き出し 1 (枠付き) 4">
          <a:extLst>
            <a:ext uri="{FF2B5EF4-FFF2-40B4-BE49-F238E27FC236}">
              <a16:creationId xmlns="" xmlns:a16="http://schemas.microsoft.com/office/drawing/2014/main" id="{00000000-0008-0000-0000-000007000000}"/>
            </a:ext>
          </a:extLst>
        </xdr:cNvPr>
        <xdr:cNvSpPr/>
      </xdr:nvSpPr>
      <xdr:spPr>
        <a:xfrm flipH="1">
          <a:off x="4730749" y="5147829"/>
          <a:ext cx="1500331" cy="425758"/>
        </a:xfrm>
        <a:prstGeom prst="borderCallout1">
          <a:avLst>
            <a:gd name="adj1" fmla="val 55727"/>
            <a:gd name="adj2" fmla="val -131"/>
            <a:gd name="adj3" fmla="val -119526"/>
            <a:gd name="adj4" fmla="val -33824"/>
          </a:avLst>
        </a:prstGeom>
        <a:solidFill>
          <a:schemeClr val="bg1"/>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spAutoFit/>
        </a:bodyPr>
        <a:lstStyle/>
        <a:p>
          <a:pPr algn="l">
            <a:lnSpc>
              <a:spcPts val="1320"/>
            </a:lnSpc>
          </a:pPr>
          <a:r>
            <a:rPr kumimoji="1" lang="en-US" altLang="ja-JP" sz="1100" b="1">
              <a:solidFill>
                <a:srgbClr val="FF0000"/>
              </a:solidFill>
              <a:latin typeface="ＭＳ Ｐゴシック" panose="020B0600070205080204" pitchFamily="50" charset="-128"/>
              <a:ea typeface="ＭＳ Ｐゴシック" panose="020B0600070205080204" pitchFamily="50" charset="-128"/>
            </a:rPr>
            <a:t>[1219]</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単位　空白も可能、任意とする</a:t>
          </a:r>
          <a:endParaRPr lang="ja-JP" altLang="ja-JP">
            <a:solidFill>
              <a:srgbClr val="FF0000"/>
            </a:solidFill>
            <a:effectLst/>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1749136</xdr:colOff>
      <xdr:row>19</xdr:row>
      <xdr:rowOff>77931</xdr:rowOff>
    </xdr:from>
    <xdr:ext cx="3325092" cy="609782"/>
    <xdr:sp macro="" textlink="">
      <xdr:nvSpPr>
        <xdr:cNvPr id="6" name="線吹き出し 1 (枠付き) 4">
          <a:extLst>
            <a:ext uri="{FF2B5EF4-FFF2-40B4-BE49-F238E27FC236}">
              <a16:creationId xmlns="" xmlns:a16="http://schemas.microsoft.com/office/drawing/2014/main" id="{00000000-0008-0000-0000-000006000000}"/>
            </a:ext>
          </a:extLst>
        </xdr:cNvPr>
        <xdr:cNvSpPr/>
      </xdr:nvSpPr>
      <xdr:spPr>
        <a:xfrm flipH="1">
          <a:off x="2911186" y="5716731"/>
          <a:ext cx="3325092" cy="609782"/>
        </a:xfrm>
        <a:prstGeom prst="borderCallout1">
          <a:avLst>
            <a:gd name="adj1" fmla="val 55727"/>
            <a:gd name="adj2" fmla="val -131"/>
            <a:gd name="adj3" fmla="val -177283"/>
            <a:gd name="adj4" fmla="val -54998"/>
          </a:avLst>
        </a:prstGeom>
        <a:solidFill>
          <a:schemeClr val="bg1"/>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spAutoFit/>
        </a:bodyPr>
        <a:lstStyle/>
        <a:p>
          <a:pPr marL="0" marR="0" lvl="0" indent="0" algn="l" defTabSz="914400" eaLnBrk="1" fontAlgn="auto" latinLnBrk="0" hangingPunct="1">
            <a:lnSpc>
              <a:spcPts val="1320"/>
            </a:lnSpc>
            <a:spcBef>
              <a:spcPts val="0"/>
            </a:spcBef>
            <a:spcAft>
              <a:spcPts val="0"/>
            </a:spcAft>
            <a:buClrTx/>
            <a:buSzTx/>
            <a:buFontTx/>
            <a:buNone/>
            <a:tabLst/>
            <a:defRPr/>
          </a:pPr>
          <a:r>
            <a:rPr kumimoji="1" lang="en-US" altLang="ja-JP" sz="1100" b="1">
              <a:solidFill>
                <a:srgbClr val="FF0000"/>
              </a:solidFill>
              <a:latin typeface="ＭＳ Ｐゴシック" panose="020B0600070205080204" pitchFamily="50" charset="-128"/>
              <a:ea typeface="ＭＳ Ｐゴシック" panose="020B0600070205080204" pitchFamily="50" charset="-128"/>
            </a:rPr>
            <a:t>[1375]</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単価</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/30</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日</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×10</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日</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単価</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2:600</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円</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ts val="1320"/>
            </a:lnSpc>
            <a:spcBef>
              <a:spcPts val="0"/>
            </a:spcBef>
            <a:spcAft>
              <a:spcPts val="0"/>
            </a:spcAft>
            <a:buClrTx/>
            <a:buSzTx/>
            <a:buFontTx/>
            <a:buNone/>
            <a:tabLst/>
            <a:defRPr/>
          </a:pPr>
          <a:r>
            <a:rPr lang="ja-JP" altLang="en-US" b="1">
              <a:solidFill>
                <a:srgbClr val="FF0000"/>
              </a:solidFill>
              <a:effectLst/>
              <a:latin typeface="ＭＳ Ｐゴシック" panose="020B0600070205080204" pitchFamily="50" charset="-128"/>
              <a:ea typeface="ＭＳ Ｐゴシック" panose="020B0600070205080204" pitchFamily="50" charset="-128"/>
            </a:rPr>
            <a:t>単価</a:t>
          </a:r>
          <a:r>
            <a:rPr lang="en-US" altLang="ja-JP" b="1">
              <a:solidFill>
                <a:srgbClr val="FF0000"/>
              </a:solidFill>
              <a:effectLst/>
              <a:latin typeface="ＭＳ Ｐゴシック" panose="020B0600070205080204" pitchFamily="50" charset="-128"/>
              <a:ea typeface="ＭＳ Ｐゴシック" panose="020B0600070205080204" pitchFamily="50" charset="-128"/>
            </a:rPr>
            <a:t>2×[1218]</a:t>
          </a:r>
          <a:r>
            <a:rPr lang="ja-JP" altLang="en-US" b="1">
              <a:solidFill>
                <a:srgbClr val="FF0000"/>
              </a:solidFill>
              <a:effectLst/>
              <a:latin typeface="ＭＳ Ｐゴシック" panose="020B0600070205080204" pitchFamily="50" charset="-128"/>
              <a:ea typeface="ＭＳ Ｐゴシック" panose="020B0600070205080204" pitchFamily="50" charset="-128"/>
            </a:rPr>
            <a:t>数量で計算しているが、計算処理は行わない</a:t>
          </a:r>
          <a:endParaRPr lang="en-US" altLang="ja-JP" b="1">
            <a:solidFill>
              <a:srgbClr val="FF0000"/>
            </a:solidFill>
            <a:effectLst/>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619124</xdr:colOff>
      <xdr:row>9</xdr:row>
      <xdr:rowOff>174625</xdr:rowOff>
    </xdr:from>
    <xdr:ext cx="2581276" cy="592470"/>
    <xdr:sp macro="" textlink="">
      <xdr:nvSpPr>
        <xdr:cNvPr id="11" name="線吹き出し 1 (枠付き) 4">
          <a:extLst>
            <a:ext uri="{FF2B5EF4-FFF2-40B4-BE49-F238E27FC236}">
              <a16:creationId xmlns="" xmlns:a16="http://schemas.microsoft.com/office/drawing/2014/main" id="{00000000-0008-0000-0000-00000B000000}"/>
            </a:ext>
          </a:extLst>
        </xdr:cNvPr>
        <xdr:cNvSpPr/>
      </xdr:nvSpPr>
      <xdr:spPr>
        <a:xfrm flipH="1">
          <a:off x="3562349" y="2908300"/>
          <a:ext cx="2581276" cy="592470"/>
        </a:xfrm>
        <a:prstGeom prst="borderCallout1">
          <a:avLst>
            <a:gd name="adj1" fmla="val 45097"/>
            <a:gd name="adj2" fmla="val 101462"/>
            <a:gd name="adj3" fmla="val 158084"/>
            <a:gd name="adj4" fmla="val 201667"/>
          </a:avLst>
        </a:prstGeom>
        <a:solidFill>
          <a:schemeClr val="bg1"/>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spAutoFit/>
        </a:bodyPr>
        <a:lstStyle/>
        <a:p>
          <a:pPr algn="l">
            <a:lnSpc>
              <a:spcPts val="1320"/>
            </a:lnSpc>
          </a:pPr>
          <a:r>
            <a:rPr kumimoji="1" lang="en-US" altLang="ja-JP" sz="1100" b="1">
              <a:solidFill>
                <a:srgbClr val="FF0000"/>
              </a:solidFill>
              <a:latin typeface="ＭＳ Ｐゴシック" panose="020B0600070205080204" pitchFamily="50" charset="-128"/>
              <a:ea typeface="ＭＳ Ｐゴシック" panose="020B0600070205080204" pitchFamily="50" charset="-128"/>
            </a:rPr>
            <a:t>34:A</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は</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数値として利用する</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｡D</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や</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E</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による計算値ではない</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t>
          </a:r>
        </a:p>
        <a:p>
          <a:pPr marL="0" marR="0" lvl="0" indent="0" algn="l" defTabSz="914400" eaLnBrk="1" fontAlgn="auto" latinLnBrk="0" hangingPunct="1">
            <a:lnSpc>
              <a:spcPts val="1320"/>
            </a:lnSpc>
            <a:spcBef>
              <a:spcPts val="0"/>
            </a:spcBef>
            <a:spcAft>
              <a:spcPts val="0"/>
            </a:spcAft>
            <a:buClrTx/>
            <a:buSzTx/>
            <a:buFontTx/>
            <a:buNone/>
            <a:tabLst/>
            <a:defRPr/>
          </a:pP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35:A</a:t>
          </a:r>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は</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､D</a:t>
          </a: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と</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E</a:t>
          </a:r>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による計算値</a:t>
          </a: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を利用する</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a:t>
          </a:r>
          <a:endParaRPr lang="ja-JP" altLang="ja-JP">
            <a:solidFill>
              <a:srgbClr val="FF0000"/>
            </a:solidFill>
            <a:effectLst/>
            <a:latin typeface="ＭＳ Ｐゴシック" panose="020B0600070205080204" pitchFamily="50" charset="-128"/>
            <a:ea typeface="ＭＳ Ｐゴシック" panose="020B0600070205080204" pitchFamily="50" charset="-128"/>
          </a:endParaRPr>
        </a:p>
      </xdr:txBody>
    </xdr:sp>
    <xdr:clientData/>
  </xdr:oneCellAnchor>
  <xdr:oneCellAnchor>
    <xdr:from>
      <xdr:col>11</xdr:col>
      <xdr:colOff>609600</xdr:colOff>
      <xdr:row>15</xdr:row>
      <xdr:rowOff>361950</xdr:rowOff>
    </xdr:from>
    <xdr:ext cx="3990975" cy="925894"/>
    <xdr:sp macro="" textlink="">
      <xdr:nvSpPr>
        <xdr:cNvPr id="13" name="線吹き出し 1 (枠付き) 12">
          <a:extLst>
            <a:ext uri="{FF2B5EF4-FFF2-40B4-BE49-F238E27FC236}">
              <a16:creationId xmlns="" xmlns:a16="http://schemas.microsoft.com/office/drawing/2014/main" id="{00000000-0008-0000-0000-00000D000000}"/>
            </a:ext>
          </a:extLst>
        </xdr:cNvPr>
        <xdr:cNvSpPr/>
      </xdr:nvSpPr>
      <xdr:spPr>
        <a:xfrm>
          <a:off x="8410575" y="4333875"/>
          <a:ext cx="3990975" cy="925894"/>
        </a:xfrm>
        <a:prstGeom prst="borderCallout1">
          <a:avLst>
            <a:gd name="adj1" fmla="val 2381"/>
            <a:gd name="adj2" fmla="val 35139"/>
            <a:gd name="adj3" fmla="val -25585"/>
            <a:gd name="adj4" fmla="val 45001"/>
          </a:avLst>
        </a:prstGeom>
        <a:solidFill>
          <a:schemeClr val="bg1"/>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spAutoFit/>
        </a:bodyPr>
        <a:lstStyle/>
        <a:p>
          <a:pPr algn="l">
            <a:lnSpc>
              <a:spcPts val="1320"/>
            </a:lnSpc>
          </a:pPr>
          <a:r>
            <a:rPr kumimoji="1" lang="en-US" altLang="ja-JP" sz="1100" b="1">
              <a:solidFill>
                <a:srgbClr val="FF0000"/>
              </a:solidFill>
              <a:latin typeface="ＭＳ Ｐゴシック" panose="020B0600070205080204" pitchFamily="50" charset="-128"/>
              <a:ea typeface="ＭＳ Ｐゴシック" panose="020B0600070205080204" pitchFamily="50" charset="-128"/>
            </a:rPr>
            <a:t>[1203]</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明細別取引区分コード</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:34</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の場合</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t>
          </a:r>
        </a:p>
        <a:p>
          <a:pPr algn="l">
            <a:lnSpc>
              <a:spcPts val="1320"/>
            </a:lnSpc>
          </a:pPr>
          <a:r>
            <a:rPr kumimoji="1" lang="en-US" altLang="ja-JP" sz="1100" b="1">
              <a:solidFill>
                <a:srgbClr val="FF0000"/>
              </a:solidFill>
              <a:latin typeface="ＭＳ Ｐゴシック" panose="020B0600070205080204" pitchFamily="50" charset="-128"/>
              <a:ea typeface="ＭＳ Ｐゴシック" panose="020B0600070205080204" pitchFamily="50" charset="-128"/>
            </a:rPr>
            <a:t>[1208]</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使用期間</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､[1209]</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使用期間単位</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､[1216]</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補助数量</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､[1217]</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補助数量単位は</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任意の項目であり</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計算には使用しない</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t>
          </a:r>
        </a:p>
        <a:p>
          <a:pPr algn="l">
            <a:lnSpc>
              <a:spcPts val="1320"/>
            </a:lnSpc>
          </a:pPr>
          <a:r>
            <a:rPr kumimoji="1" lang="ja-JP" altLang="en-US" sz="1100" b="1">
              <a:solidFill>
                <a:srgbClr val="FF0000"/>
              </a:solidFill>
              <a:latin typeface="ＭＳ Ｐゴシック" panose="020B0600070205080204" pitchFamily="50" charset="-128"/>
              <a:ea typeface="ＭＳ Ｐゴシック" panose="020B0600070205080204" pitchFamily="50" charset="-128"/>
            </a:rPr>
            <a:t>この例のように、最終月は</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20</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日間使用して</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｢20</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日</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と入力しても</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[1218]</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数量には影響せず、「</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100</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」とならない</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1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12</xdr:col>
      <xdr:colOff>38100</xdr:colOff>
      <xdr:row>19</xdr:row>
      <xdr:rowOff>142875</xdr:rowOff>
    </xdr:from>
    <xdr:ext cx="4743450" cy="3093154"/>
    <xdr:sp macro="" textlink="">
      <xdr:nvSpPr>
        <xdr:cNvPr id="10" name="線吹き出し 1 (枠付き) 9">
          <a:extLst>
            <a:ext uri="{FF2B5EF4-FFF2-40B4-BE49-F238E27FC236}">
              <a16:creationId xmlns="" xmlns:a16="http://schemas.microsoft.com/office/drawing/2014/main" id="{00000000-0008-0000-0000-00000A000000}"/>
            </a:ext>
          </a:extLst>
        </xdr:cNvPr>
        <xdr:cNvSpPr/>
      </xdr:nvSpPr>
      <xdr:spPr>
        <a:xfrm>
          <a:off x="8505825" y="5343525"/>
          <a:ext cx="4743450" cy="3093154"/>
        </a:xfrm>
        <a:prstGeom prst="borderCallout1">
          <a:avLst>
            <a:gd name="adj1" fmla="val 612"/>
            <a:gd name="adj2" fmla="val 50121"/>
            <a:gd name="adj3" fmla="val -36599"/>
            <a:gd name="adj4" fmla="val 16544"/>
          </a:avLst>
        </a:prstGeom>
        <a:solidFill>
          <a:schemeClr val="bg1"/>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spAutoFit/>
        </a:bodyPr>
        <a:lstStyle/>
        <a:p>
          <a:pPr algn="l">
            <a:lnSpc>
              <a:spcPts val="1320"/>
            </a:lnSpc>
          </a:pP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[1438]</a:t>
          </a: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取引大分類、</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[1439]</a:t>
          </a: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取引小分類</a:t>
          </a:r>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リース・レンタル等の取引を分類するために、協力会社が任意に設定</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t>
          </a:r>
        </a:p>
        <a:p>
          <a:pPr marL="0" marR="0" lvl="0" indent="0" algn="l" defTabSz="914400" eaLnBrk="1" fontAlgn="auto" latinLnBrk="0" hangingPunct="1">
            <a:lnSpc>
              <a:spcPts val="1320"/>
            </a:lnSpc>
            <a:spcBef>
              <a:spcPts val="0"/>
            </a:spcBef>
            <a:spcAft>
              <a:spcPts val="0"/>
            </a:spcAft>
            <a:buClrTx/>
            <a:buSzTx/>
            <a:buFontTx/>
            <a:buNone/>
            <a:tabLst/>
            <a:defRPr/>
          </a:pPr>
          <a:r>
            <a:rPr lang="ja-JP" altLang="ja-JP" sz="1100" b="1" i="0">
              <a:solidFill>
                <a:srgbClr val="FF0000"/>
              </a:solidFill>
              <a:effectLst/>
              <a:latin typeface="ＭＳ Ｐゴシック" panose="020B0600070205080204" pitchFamily="50" charset="-128"/>
              <a:ea typeface="ＭＳ Ｐゴシック" panose="020B0600070205080204" pitchFamily="50" charset="-128"/>
              <a:cs typeface="+mn-cs"/>
            </a:rPr>
            <a:t>例えば</a:t>
          </a:r>
          <a:r>
            <a:rPr lang="en-US" altLang="ja-JP" sz="1100" b="1" i="0">
              <a:solidFill>
                <a:srgbClr val="FF0000"/>
              </a:solidFill>
              <a:effectLst/>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ts val="1320"/>
            </a:lnSpc>
            <a:spcBef>
              <a:spcPts val="0"/>
            </a:spcBef>
            <a:spcAft>
              <a:spcPts val="0"/>
            </a:spcAft>
            <a:buClrTx/>
            <a:buSzTx/>
            <a:buFontTx/>
            <a:buNone/>
            <a:tabLst/>
            <a:defRPr/>
          </a:pPr>
          <a:r>
            <a:rPr kumimoji="1" lang="en-US" altLang="ja-JP" sz="1100" b="1">
              <a:solidFill>
                <a:srgbClr val="FF0000"/>
              </a:solidFill>
              <a:latin typeface="ＭＳ Ｐゴシック" panose="020B0600070205080204" pitchFamily="50" charset="-128"/>
              <a:ea typeface="ＭＳ Ｐゴシック" panose="020B0600070205080204" pitchFamily="50" charset="-128"/>
            </a:rPr>
            <a:t>[1438]</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取引大分類：リース、レンタル等を示す。</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ts val="1320"/>
            </a:lnSpc>
            <a:spcBef>
              <a:spcPts val="0"/>
            </a:spcBef>
            <a:spcAft>
              <a:spcPts val="0"/>
            </a:spcAft>
            <a:buClrTx/>
            <a:buSzTx/>
            <a:buFontTx/>
            <a:buNone/>
            <a:tabLst/>
            <a:defRPr/>
          </a:pPr>
          <a:r>
            <a:rPr kumimoji="1" lang="en-US" altLang="ja-JP" sz="1100" b="1">
              <a:solidFill>
                <a:srgbClr val="FF0000"/>
              </a:solidFill>
              <a:latin typeface="ＭＳ Ｐゴシック" panose="020B0600070205080204" pitchFamily="50" charset="-128"/>
              <a:ea typeface="ＭＳ Ｐゴシック" panose="020B0600070205080204" pitchFamily="50" charset="-128"/>
            </a:rPr>
            <a:t>[1439]</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取引小分類：リース、レンタル取引で、日極、 月極、期極</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月</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月</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月極・日割</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月極単価を採用</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t>
          </a:r>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月</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日</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月極・日割</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日割</a:t>
          </a:r>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単価を採用</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等、</a:t>
          </a:r>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契約や支払い条件を示す</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ts val="1320"/>
            </a:lnSpc>
            <a:spcBef>
              <a:spcPts val="0"/>
            </a:spcBef>
            <a:spcAft>
              <a:spcPts val="0"/>
            </a:spcAft>
            <a:buClrTx/>
            <a:buSzTx/>
            <a:buFontTx/>
            <a:buNone/>
            <a:tabLst/>
            <a:defRPr/>
          </a:pP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2021/05/21</a:t>
          </a: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由井様意見</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320"/>
            </a:lnSpc>
            <a:spcBef>
              <a:spcPts val="0"/>
            </a:spcBef>
            <a:spcAft>
              <a:spcPts val="0"/>
            </a:spcAft>
            <a:buClrTx/>
            <a:buSzTx/>
            <a:buFontTx/>
            <a:buNone/>
            <a:tabLst/>
            <a:defRPr/>
          </a:pPr>
          <a:r>
            <a:rPr lang="en-US" altLang="ja-JP" b="1">
              <a:solidFill>
                <a:srgbClr val="FF0000"/>
              </a:solidFill>
              <a:effectLst/>
              <a:latin typeface="ＭＳ Ｐゴシック" panose="020B0600070205080204" pitchFamily="50" charset="-128"/>
              <a:ea typeface="ＭＳ Ｐゴシック" panose="020B0600070205080204" pitchFamily="50" charset="-128"/>
            </a:rPr>
            <a:t>[1203]</a:t>
          </a:r>
          <a:r>
            <a:rPr lang="ja-JP" altLang="en-US" b="1">
              <a:solidFill>
                <a:srgbClr val="FF0000"/>
              </a:solidFill>
              <a:effectLst/>
              <a:latin typeface="ＭＳ Ｐゴシック" panose="020B0600070205080204" pitchFamily="50" charset="-128"/>
              <a:ea typeface="ＭＳ Ｐゴシック" panose="020B0600070205080204" pitchFamily="50" charset="-128"/>
            </a:rPr>
            <a:t>明細別取引区分コードが、明細金額の算出方法の区分に利用されることになったため、同コードで区分していた取引内容を表すものとして利用することも考えれます。</a:t>
          </a:r>
        </a:p>
        <a:p>
          <a:pPr marL="0" marR="0" lvl="0" indent="0" algn="l" defTabSz="914400" eaLnBrk="1" fontAlgn="auto" latinLnBrk="0" hangingPunct="1">
            <a:lnSpc>
              <a:spcPts val="1320"/>
            </a:lnSpc>
            <a:spcBef>
              <a:spcPts val="0"/>
            </a:spcBef>
            <a:spcAft>
              <a:spcPts val="0"/>
            </a:spcAft>
            <a:buClrTx/>
            <a:buSzTx/>
            <a:buFontTx/>
            <a:buNone/>
            <a:tabLst/>
            <a:defRPr/>
          </a:pPr>
          <a:r>
            <a:rPr lang="en-US" altLang="ja-JP" b="1">
              <a:solidFill>
                <a:srgbClr val="FF0000"/>
              </a:solidFill>
              <a:effectLst/>
              <a:latin typeface="ＭＳ Ｐゴシック" panose="020B0600070205080204" pitchFamily="50" charset="-128"/>
              <a:ea typeface="ＭＳ Ｐゴシック" panose="020B0600070205080204" pitchFamily="50" charset="-128"/>
            </a:rPr>
            <a:t>[1438]</a:t>
          </a:r>
          <a:r>
            <a:rPr lang="ja-JP" altLang="en-US" b="1">
              <a:solidFill>
                <a:srgbClr val="FF0000"/>
              </a:solidFill>
              <a:effectLst/>
              <a:latin typeface="ＭＳ Ｐゴシック" panose="020B0600070205080204" pitchFamily="50" charset="-128"/>
              <a:ea typeface="ＭＳ Ｐゴシック" panose="020B0600070205080204" pitchFamily="50" charset="-128"/>
            </a:rPr>
            <a:t>：販売品、条件付販売、運送費、返却日計上</a:t>
          </a:r>
          <a:endParaRPr lang="en-US" altLang="ja-JP" b="1">
            <a:solidFill>
              <a:srgbClr val="FF0000"/>
            </a:solidFill>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ts val="1320"/>
            </a:lnSpc>
            <a:spcBef>
              <a:spcPts val="0"/>
            </a:spcBef>
            <a:spcAft>
              <a:spcPts val="0"/>
            </a:spcAft>
            <a:buClrTx/>
            <a:buSzTx/>
            <a:buFontTx/>
            <a:buNone/>
            <a:tabLst/>
            <a:defRPr/>
          </a:pPr>
          <a:r>
            <a:rPr lang="ja-JP" altLang="en-US" b="1">
              <a:solidFill>
                <a:srgbClr val="FF0000"/>
              </a:solidFill>
              <a:effectLst/>
              <a:latin typeface="ＭＳ Ｐゴシック" panose="020B0600070205080204" pitchFamily="50" charset="-128"/>
              <a:ea typeface="ＭＳ Ｐゴシック" panose="020B0600070205080204" pitchFamily="50" charset="-128"/>
            </a:rPr>
            <a:t>なお、仮設資機材関連の関係先に対しては、以下のような分類に利用してはどうかと確認を依頼しています（リース・レンタルだけでなく（条件付き）販売も扱っているため）。　　</a:t>
          </a:r>
        </a:p>
        <a:p>
          <a:pPr marL="0" marR="0" lvl="0" indent="0" algn="l" defTabSz="914400" eaLnBrk="1" fontAlgn="auto" latinLnBrk="0" hangingPunct="1">
            <a:lnSpc>
              <a:spcPts val="1320"/>
            </a:lnSpc>
            <a:spcBef>
              <a:spcPts val="0"/>
            </a:spcBef>
            <a:spcAft>
              <a:spcPts val="0"/>
            </a:spcAft>
            <a:buClrTx/>
            <a:buSzTx/>
            <a:buFontTx/>
            <a:buNone/>
            <a:tabLst/>
            <a:defRPr/>
          </a:pPr>
          <a:r>
            <a:rPr lang="en-US" altLang="ja-JP" b="1">
              <a:solidFill>
                <a:srgbClr val="FF0000"/>
              </a:solidFill>
              <a:effectLst/>
              <a:latin typeface="ＭＳ Ｐゴシック" panose="020B0600070205080204" pitchFamily="50" charset="-128"/>
              <a:ea typeface="ＭＳ Ｐゴシック" panose="020B0600070205080204" pitchFamily="50" charset="-128"/>
            </a:rPr>
            <a:t>[1438]</a:t>
          </a:r>
          <a:r>
            <a:rPr lang="ja-JP" altLang="en-US" b="1">
              <a:solidFill>
                <a:srgbClr val="FF0000"/>
              </a:solidFill>
              <a:effectLst/>
              <a:latin typeface="ＭＳ Ｐゴシック" panose="020B0600070205080204" pitchFamily="50" charset="-128"/>
              <a:ea typeface="ＭＳ Ｐゴシック" panose="020B0600070205080204" pitchFamily="50" charset="-128"/>
            </a:rPr>
            <a:t>：賃貸、販売</a:t>
          </a:r>
          <a:r>
            <a:rPr lang="ja-JP" altLang="en-US" sz="1100" b="1">
              <a:solidFill>
                <a:srgbClr val="FF0000"/>
              </a:solidFill>
              <a:effectLst/>
              <a:latin typeface="+mn-lt"/>
              <a:ea typeface="+mn-ea"/>
              <a:cs typeface="+mn-cs"/>
            </a:rPr>
            <a:t>、</a:t>
          </a:r>
          <a:r>
            <a:rPr lang="en-US" altLang="ja-JP" b="1">
              <a:solidFill>
                <a:srgbClr val="FF0000"/>
              </a:solidFill>
              <a:effectLst/>
              <a:latin typeface="ＭＳ Ｐゴシック" panose="020B0600070205080204" pitchFamily="50" charset="-128"/>
              <a:ea typeface="ＭＳ Ｐゴシック" panose="020B0600070205080204" pitchFamily="50" charset="-128"/>
            </a:rPr>
            <a:t>(</a:t>
          </a:r>
          <a:r>
            <a:rPr lang="ja-JP" altLang="en-US" b="1">
              <a:solidFill>
                <a:srgbClr val="FF0000"/>
              </a:solidFill>
              <a:effectLst/>
              <a:latin typeface="ＭＳ Ｐゴシック" panose="020B0600070205080204" pitchFamily="50" charset="-128"/>
              <a:ea typeface="ＭＳ Ｐゴシック" panose="020B0600070205080204" pitchFamily="50" charset="-128"/>
            </a:rPr>
            <a:t>買戻</a:t>
          </a:r>
          <a:r>
            <a:rPr lang="en-US" altLang="ja-JP" b="1">
              <a:solidFill>
                <a:srgbClr val="FF0000"/>
              </a:solidFill>
              <a:effectLst/>
              <a:latin typeface="ＭＳ Ｐゴシック" panose="020B0600070205080204" pitchFamily="50" charset="-128"/>
              <a:ea typeface="ＭＳ Ｐゴシック" panose="020B0600070205080204" pitchFamily="50" charset="-128"/>
            </a:rPr>
            <a:t>)</a:t>
          </a:r>
          <a:r>
            <a:rPr lang="ja-JP" altLang="en-US" b="1">
              <a:solidFill>
                <a:srgbClr val="FF0000"/>
              </a:solidFill>
              <a:effectLst/>
              <a:latin typeface="ＭＳ Ｐゴシック" panose="020B0600070205080204" pitchFamily="50" charset="-128"/>
              <a:ea typeface="ＭＳ Ｐゴシック" panose="020B0600070205080204" pitchFamily="50" charset="-128"/>
            </a:rPr>
            <a:t>条件付販売、買戻し</a:t>
          </a:r>
        </a:p>
        <a:p>
          <a:pPr marL="0" marR="0" lvl="0" indent="0" algn="l" defTabSz="914400" eaLnBrk="1" fontAlgn="auto" latinLnBrk="0" hangingPunct="1">
            <a:lnSpc>
              <a:spcPts val="1320"/>
            </a:lnSpc>
            <a:spcBef>
              <a:spcPts val="0"/>
            </a:spcBef>
            <a:spcAft>
              <a:spcPts val="0"/>
            </a:spcAft>
            <a:buClrTx/>
            <a:buSzTx/>
            <a:buFontTx/>
            <a:buNone/>
            <a:tabLst/>
            <a:defRPr/>
          </a:pPr>
          <a:r>
            <a:rPr lang="en-US" altLang="ja-JP" b="1">
              <a:solidFill>
                <a:srgbClr val="FF0000"/>
              </a:solidFill>
              <a:effectLst/>
              <a:latin typeface="ＭＳ Ｐゴシック" panose="020B0600070205080204" pitchFamily="50" charset="-128"/>
              <a:ea typeface="ＭＳ Ｐゴシック" panose="020B0600070205080204" pitchFamily="50" charset="-128"/>
            </a:rPr>
            <a:t>[1439]</a:t>
          </a:r>
          <a:r>
            <a:rPr lang="ja-JP" altLang="en-US" b="1">
              <a:solidFill>
                <a:srgbClr val="FF0000"/>
              </a:solidFill>
              <a:effectLst/>
              <a:latin typeface="ＭＳ Ｐゴシック" panose="020B0600070205080204" pitchFamily="50" charset="-128"/>
              <a:ea typeface="ＭＳ Ｐゴシック" panose="020B0600070205080204" pitchFamily="50" charset="-128"/>
            </a:rPr>
            <a:t>：取引小分類：賃貸料、不良代、滅失代、基本料、修理費、運搬費、作業費、販売、販売値引、</a:t>
          </a:r>
          <a:r>
            <a:rPr lang="en-US" altLang="ja-JP" b="1">
              <a:solidFill>
                <a:srgbClr val="FF0000"/>
              </a:solidFill>
              <a:effectLst/>
              <a:latin typeface="ＭＳ Ｐゴシック" panose="020B0600070205080204" pitchFamily="50" charset="-128"/>
              <a:ea typeface="ＭＳ Ｐゴシック" panose="020B0600070205080204" pitchFamily="50" charset="-128"/>
            </a:rPr>
            <a:t>(</a:t>
          </a:r>
          <a:r>
            <a:rPr lang="ja-JP" altLang="en-US" b="1">
              <a:solidFill>
                <a:srgbClr val="FF0000"/>
              </a:solidFill>
              <a:effectLst/>
              <a:latin typeface="ＭＳ Ｐゴシック" panose="020B0600070205080204" pitchFamily="50" charset="-128"/>
              <a:ea typeface="ＭＳ Ｐゴシック" panose="020B0600070205080204" pitchFamily="50" charset="-128"/>
            </a:rPr>
            <a:t>買戻</a:t>
          </a:r>
          <a:r>
            <a:rPr lang="en-US" altLang="ja-JP" b="1">
              <a:solidFill>
                <a:srgbClr val="FF0000"/>
              </a:solidFill>
              <a:effectLst/>
              <a:latin typeface="ＭＳ Ｐゴシック" panose="020B0600070205080204" pitchFamily="50" charset="-128"/>
              <a:ea typeface="ＭＳ Ｐゴシック" panose="020B0600070205080204" pitchFamily="50" charset="-128"/>
            </a:rPr>
            <a:t>)</a:t>
          </a:r>
          <a:r>
            <a:rPr lang="ja-JP" altLang="en-US" b="1">
              <a:solidFill>
                <a:srgbClr val="FF0000"/>
              </a:solidFill>
              <a:effectLst/>
              <a:latin typeface="ＭＳ Ｐゴシック" panose="020B0600070205080204" pitchFamily="50" charset="-128"/>
              <a:ea typeface="ＭＳ Ｐゴシック" panose="020B0600070205080204" pitchFamily="50" charset="-128"/>
            </a:rPr>
            <a:t>条件付販売、買戻し</a:t>
          </a:r>
          <a:endParaRPr lang="ja-JP" altLang="ja-JP" b="1">
            <a:solidFill>
              <a:srgbClr val="FF0000"/>
            </a:solidFill>
            <a:effectLst/>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666749</xdr:colOff>
      <xdr:row>14</xdr:row>
      <xdr:rowOff>10447</xdr:rowOff>
    </xdr:from>
    <xdr:ext cx="1255059" cy="1217355"/>
    <xdr:sp macro="" textlink="">
      <xdr:nvSpPr>
        <xdr:cNvPr id="2" name="吹き出し: 角を丸めた四角形 2">
          <a:extLst>
            <a:ext uri="{FF2B5EF4-FFF2-40B4-BE49-F238E27FC236}">
              <a16:creationId xmlns="" xmlns:a16="http://schemas.microsoft.com/office/drawing/2014/main" id="{00000000-0008-0000-0200-000002000000}"/>
            </a:ext>
          </a:extLst>
        </xdr:cNvPr>
        <xdr:cNvSpPr/>
      </xdr:nvSpPr>
      <xdr:spPr bwMode="auto">
        <a:xfrm>
          <a:off x="12687299" y="3010822"/>
          <a:ext cx="1255059" cy="1217355"/>
        </a:xfrm>
        <a:prstGeom prst="wedgeRoundRectCallout">
          <a:avLst>
            <a:gd name="adj1" fmla="val -122441"/>
            <a:gd name="adj2" fmla="val 53894"/>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spAutoFit/>
        </a:bodyPr>
        <a:lstStyle/>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消費税計算区分コードを追加</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a:solidFill>
                <a:srgbClr val="FF0000"/>
              </a:solidFill>
              <a:latin typeface="ＭＳ Ｐゴシック" panose="020B0600070205080204" pitchFamily="50" charset="-128"/>
              <a:ea typeface="ＭＳ Ｐゴシック" panose="020B0600070205080204" pitchFamily="50" charset="-128"/>
            </a:rPr>
            <a:t>1:</a:t>
          </a:r>
          <a:r>
            <a:rPr kumimoji="1" lang="ja-JP" altLang="en-US" sz="1100">
              <a:solidFill>
                <a:srgbClr val="FF0000"/>
              </a:solidFill>
              <a:latin typeface="ＭＳ Ｐゴシック" panose="020B0600070205080204" pitchFamily="50" charset="-128"/>
              <a:ea typeface="ＭＳ Ｐゴシック" panose="020B0600070205080204" pitchFamily="50" charset="-128"/>
            </a:rPr>
            <a:t>請求毎</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a:solidFill>
                <a:srgbClr val="FF0000"/>
              </a:solidFill>
              <a:latin typeface="ＭＳ Ｐゴシック" panose="020B0600070205080204" pitchFamily="50" charset="-128"/>
              <a:ea typeface="ＭＳ Ｐゴシック" panose="020B0600070205080204" pitchFamily="50" charset="-128"/>
            </a:rPr>
            <a:t>2:</a:t>
          </a:r>
          <a:r>
            <a:rPr kumimoji="1" lang="ja-JP" altLang="en-US" sz="1100">
              <a:solidFill>
                <a:srgbClr val="FF0000"/>
              </a:solidFill>
              <a:latin typeface="ＭＳ Ｐゴシック" panose="020B0600070205080204" pitchFamily="50" charset="-128"/>
              <a:ea typeface="ＭＳ Ｐゴシック" panose="020B0600070205080204" pitchFamily="50" charset="-128"/>
            </a:rPr>
            <a:t>注文毎</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a:solidFill>
                <a:srgbClr val="FF0000"/>
              </a:solidFill>
              <a:latin typeface="ＭＳ Ｐゴシック" panose="020B0600070205080204" pitchFamily="50" charset="-128"/>
              <a:ea typeface="ＭＳ Ｐゴシック" panose="020B0600070205080204" pitchFamily="50" charset="-128"/>
            </a:rPr>
            <a:t>3:</a:t>
          </a:r>
          <a:r>
            <a:rPr kumimoji="1" lang="ja-JP" altLang="en-US" sz="1100">
              <a:solidFill>
                <a:srgbClr val="FF0000"/>
              </a:solidFill>
              <a:latin typeface="ＭＳ Ｐゴシック" panose="020B0600070205080204" pitchFamily="50" charset="-128"/>
              <a:ea typeface="ＭＳ Ｐゴシック" panose="020B0600070205080204" pitchFamily="50" charset="-128"/>
            </a:rPr>
            <a:t>納品毎</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a:solidFill>
                <a:srgbClr val="FF0000"/>
              </a:solidFill>
              <a:latin typeface="ＭＳ Ｐゴシック" panose="020B0600070205080204" pitchFamily="50" charset="-128"/>
              <a:ea typeface="ＭＳ Ｐゴシック" panose="020B0600070205080204" pitchFamily="50" charset="-128"/>
            </a:rPr>
            <a:t>9:</a:t>
          </a:r>
          <a:r>
            <a:rPr kumimoji="1" lang="ja-JP" altLang="en-US" sz="1100">
              <a:solidFill>
                <a:srgbClr val="FF0000"/>
              </a:solidFill>
              <a:latin typeface="ＭＳ Ｐゴシック" panose="020B0600070205080204" pitchFamily="50" charset="-128"/>
              <a:ea typeface="ＭＳ Ｐゴシック" panose="020B0600070205080204" pitchFamily="50" charset="-128"/>
            </a:rPr>
            <a:t>その他</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12</xdr:col>
      <xdr:colOff>400610</xdr:colOff>
      <xdr:row>23</xdr:row>
      <xdr:rowOff>161827</xdr:rowOff>
    </xdr:from>
    <xdr:ext cx="1656790" cy="1044825"/>
    <xdr:sp macro="" textlink="">
      <xdr:nvSpPr>
        <xdr:cNvPr id="3" name="吹き出し: 角を丸めた四角形 2">
          <a:extLst>
            <a:ext uri="{FF2B5EF4-FFF2-40B4-BE49-F238E27FC236}">
              <a16:creationId xmlns="" xmlns:a16="http://schemas.microsoft.com/office/drawing/2014/main" id="{00000000-0008-0000-0200-000003000000}"/>
            </a:ext>
          </a:extLst>
        </xdr:cNvPr>
        <xdr:cNvSpPr/>
      </xdr:nvSpPr>
      <xdr:spPr bwMode="auto">
        <a:xfrm>
          <a:off x="12421160" y="5048152"/>
          <a:ext cx="1656790" cy="1044825"/>
        </a:xfrm>
        <a:prstGeom prst="wedgeRoundRectCallout">
          <a:avLst>
            <a:gd name="adj1" fmla="val -91688"/>
            <a:gd name="adj2" fmla="val -46166"/>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spAutoFit/>
        </a:bodyPr>
        <a:lstStyle/>
        <a:p>
          <a:pPr algn="l"/>
          <a:r>
            <a:rPr kumimoji="1" lang="ja-JP" altLang="ja-JP" sz="1100">
              <a:solidFill>
                <a:srgbClr val="FF0000"/>
              </a:solidFill>
              <a:effectLst/>
              <a:latin typeface="+mn-lt"/>
              <a:ea typeface="+mn-ea"/>
              <a:cs typeface="+mn-cs"/>
            </a:rPr>
            <a:t>消費税計算区分コード</a:t>
          </a:r>
          <a:r>
            <a:rPr kumimoji="1" lang="en-US" altLang="ja-JP" sz="1100">
              <a:solidFill>
                <a:srgbClr val="FF0000"/>
              </a:solidFill>
              <a:effectLst/>
              <a:latin typeface="+mn-lt"/>
              <a:ea typeface="+mn-ea"/>
              <a:cs typeface="+mn-cs"/>
            </a:rPr>
            <a:t>｢9:</a:t>
          </a:r>
          <a:r>
            <a:rPr kumimoji="1" lang="ja-JP" altLang="ja-JP" sz="1100">
              <a:solidFill>
                <a:srgbClr val="FF0000"/>
              </a:solidFill>
              <a:effectLst/>
              <a:latin typeface="+mn-lt"/>
              <a:ea typeface="+mn-ea"/>
              <a:cs typeface="+mn-cs"/>
            </a:rPr>
            <a:t>その他</a:t>
          </a:r>
          <a:r>
            <a:rPr kumimoji="1" lang="en-US" altLang="ja-JP" sz="1100">
              <a:solidFill>
                <a:srgbClr val="FF0000"/>
              </a:solidFill>
              <a:effectLst/>
              <a:latin typeface="+mn-lt"/>
              <a:ea typeface="+mn-ea"/>
              <a:cs typeface="+mn-cs"/>
            </a:rPr>
            <a:t>｣</a:t>
          </a:r>
          <a:r>
            <a:rPr kumimoji="1" lang="ja-JP" altLang="en-US" sz="1100">
              <a:solidFill>
                <a:srgbClr val="FF0000"/>
              </a:solidFill>
              <a:effectLst/>
              <a:latin typeface="+mn-lt"/>
              <a:ea typeface="+mn-ea"/>
              <a:cs typeface="+mn-cs"/>
            </a:rPr>
            <a:t>の場合</a:t>
          </a:r>
          <a:r>
            <a:rPr kumimoji="1" lang="en-US" altLang="ja-JP" sz="1100">
              <a:solidFill>
                <a:srgbClr val="FF0000"/>
              </a:solidFill>
              <a:effectLst/>
              <a:latin typeface="+mn-lt"/>
              <a:ea typeface="+mn-ea"/>
              <a:cs typeface="+mn-cs"/>
            </a:rPr>
            <a:t>､</a:t>
          </a:r>
          <a:r>
            <a:rPr kumimoji="1" lang="ja-JP" altLang="en-US" sz="1100">
              <a:solidFill>
                <a:srgbClr val="FF0000"/>
              </a:solidFill>
              <a:effectLst/>
              <a:latin typeface="+mn-lt"/>
              <a:ea typeface="+mn-ea"/>
              <a:cs typeface="+mn-cs"/>
            </a:rPr>
            <a:t>すべての</a:t>
          </a:r>
          <a:r>
            <a:rPr kumimoji="1" lang="ja-JP" altLang="en-US" sz="1100">
              <a:solidFill>
                <a:srgbClr val="FF0000"/>
              </a:solidFill>
              <a:latin typeface="ＭＳ Ｐゴシック" panose="020B0600070205080204" pitchFamily="50" charset="-128"/>
              <a:ea typeface="ＭＳ Ｐゴシック" panose="020B0600070205080204" pitchFamily="50" charset="-128"/>
            </a:rPr>
            <a:t>消費税額は</a:t>
          </a:r>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手入力</a:t>
          </a:r>
          <a:r>
            <a:rPr kumimoji="1" lang="en-US" altLang="ja-JP" sz="1100">
              <a:solidFill>
                <a:srgbClr val="FF0000"/>
              </a:solidFill>
              <a:effectLst/>
              <a:latin typeface="+mn-lt"/>
              <a:ea typeface="+mn-ea"/>
              <a:cs typeface="+mn-cs"/>
            </a:rPr>
            <a:t>』</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812800</xdr:colOff>
      <xdr:row>2</xdr:row>
      <xdr:rowOff>12700</xdr:rowOff>
    </xdr:from>
    <xdr:ext cx="4495795" cy="521425"/>
    <xdr:sp macro="" textlink="">
      <xdr:nvSpPr>
        <xdr:cNvPr id="2" name="吹き出し: 線 2">
          <a:extLst>
            <a:ext uri="{FF2B5EF4-FFF2-40B4-BE49-F238E27FC236}">
              <a16:creationId xmlns="" xmlns:a16="http://schemas.microsoft.com/office/drawing/2014/main" id="{00000000-0008-0000-0300-000002000000}"/>
            </a:ext>
          </a:extLst>
        </xdr:cNvPr>
        <xdr:cNvSpPr/>
      </xdr:nvSpPr>
      <xdr:spPr>
        <a:xfrm flipH="1">
          <a:off x="7035800" y="139700"/>
          <a:ext cx="4495795" cy="521425"/>
        </a:xfrm>
        <a:prstGeom prst="borderCallout1">
          <a:avLst>
            <a:gd name="adj1" fmla="val 95925"/>
            <a:gd name="adj2" fmla="val 51070"/>
            <a:gd name="adj3" fmla="val 467035"/>
            <a:gd name="adj4" fmla="val 44490"/>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ja-JP" sz="2000" b="1">
              <a:solidFill>
                <a:schemeClr val="lt1"/>
              </a:solidFill>
              <a:effectLst/>
              <a:latin typeface="+mn-lt"/>
              <a:ea typeface="+mn-ea"/>
              <a:cs typeface="+mn-cs"/>
            </a:rPr>
            <a:t>数量</a:t>
          </a:r>
          <a:r>
            <a:rPr kumimoji="1" lang="ja-JP" altLang="en-US" sz="2000" b="1">
              <a:solidFill>
                <a:schemeClr val="lt1"/>
              </a:solidFill>
              <a:effectLst/>
              <a:latin typeface="+mn-lt"/>
              <a:ea typeface="+mn-ea"/>
              <a:cs typeface="+mn-cs"/>
            </a:rPr>
            <a:t>には</a:t>
          </a:r>
          <a:r>
            <a:rPr kumimoji="1" lang="en-US" altLang="ja-JP" sz="2000" b="1">
              <a:solidFill>
                <a:schemeClr val="lt1"/>
              </a:solidFill>
              <a:effectLst/>
              <a:latin typeface="+mn-lt"/>
              <a:ea typeface="+mn-ea"/>
              <a:cs typeface="+mn-cs"/>
            </a:rPr>
            <a:t>､｢</a:t>
          </a:r>
          <a:r>
            <a:rPr kumimoji="1" lang="ja-JP" altLang="en-US" sz="2000" b="1">
              <a:solidFill>
                <a:schemeClr val="lt1"/>
              </a:solidFill>
              <a:effectLst/>
              <a:latin typeface="+mn-lt"/>
              <a:ea typeface="+mn-ea"/>
              <a:cs typeface="+mn-cs"/>
            </a:rPr>
            <a:t>使用期間</a:t>
          </a:r>
          <a:r>
            <a:rPr kumimoji="1" lang="en-US" altLang="ja-JP" sz="2000" b="1">
              <a:solidFill>
                <a:schemeClr val="lt1"/>
              </a:solidFill>
              <a:effectLst/>
              <a:latin typeface="+mn-lt"/>
              <a:ea typeface="+mn-ea"/>
              <a:cs typeface="+mn-cs"/>
            </a:rPr>
            <a:t>x</a:t>
          </a:r>
          <a:r>
            <a:rPr kumimoji="1" lang="ja-JP" altLang="en-US" sz="2000" b="1">
              <a:solidFill>
                <a:schemeClr val="lt1"/>
              </a:solidFill>
              <a:effectLst/>
              <a:latin typeface="+mn-lt"/>
              <a:ea typeface="+mn-ea"/>
              <a:cs typeface="+mn-cs"/>
            </a:rPr>
            <a:t>台数</a:t>
          </a:r>
          <a:r>
            <a:rPr kumimoji="1" lang="en-US" altLang="ja-JP" sz="2000" b="1">
              <a:solidFill>
                <a:schemeClr val="lt1"/>
              </a:solidFill>
              <a:effectLst/>
              <a:latin typeface="+mn-lt"/>
              <a:ea typeface="+mn-ea"/>
              <a:cs typeface="+mn-cs"/>
            </a:rPr>
            <a:t>｣</a:t>
          </a:r>
          <a:r>
            <a:rPr kumimoji="1" lang="ja-JP" altLang="en-US" sz="2000" b="1">
              <a:solidFill>
                <a:schemeClr val="lt1"/>
              </a:solidFill>
              <a:effectLst/>
              <a:latin typeface="+mn-lt"/>
              <a:ea typeface="+mn-ea"/>
              <a:cs typeface="+mn-cs"/>
            </a:rPr>
            <a:t>を入れる</a:t>
          </a:r>
          <a:endParaRPr kumimoji="1" lang="ja-JP" altLang="en-US" sz="2000" b="1"/>
        </a:p>
      </xdr:txBody>
    </xdr:sp>
    <xdr:clientData/>
  </xdr:oneCellAnchor>
  <xdr:oneCellAnchor>
    <xdr:from>
      <xdr:col>11</xdr:col>
      <xdr:colOff>116114</xdr:colOff>
      <xdr:row>2</xdr:row>
      <xdr:rowOff>7711</xdr:rowOff>
    </xdr:from>
    <xdr:ext cx="2639786" cy="950517"/>
    <xdr:sp macro="" textlink="">
      <xdr:nvSpPr>
        <xdr:cNvPr id="4" name="吹き出し: 線 2">
          <a:extLst>
            <a:ext uri="{FF2B5EF4-FFF2-40B4-BE49-F238E27FC236}">
              <a16:creationId xmlns="" xmlns:a16="http://schemas.microsoft.com/office/drawing/2014/main" id="{00000000-0008-0000-0300-000004000000}"/>
            </a:ext>
          </a:extLst>
        </xdr:cNvPr>
        <xdr:cNvSpPr/>
      </xdr:nvSpPr>
      <xdr:spPr>
        <a:xfrm flipH="1">
          <a:off x="11901714" y="134711"/>
          <a:ext cx="2639786" cy="950517"/>
        </a:xfrm>
        <a:prstGeom prst="borderCallout1">
          <a:avLst>
            <a:gd name="adj1" fmla="val 52083"/>
            <a:gd name="adj2" fmla="val 100505"/>
            <a:gd name="adj3" fmla="val 250186"/>
            <a:gd name="adj4" fmla="val 164056"/>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2000" b="1"/>
            <a:t>リース･レンタル品の場合</a:t>
          </a:r>
          <a:r>
            <a:rPr kumimoji="1" lang="en-US" altLang="ja-JP" sz="2000" b="1"/>
            <a:t>､</a:t>
          </a:r>
          <a:r>
            <a:rPr kumimoji="1" lang="ja-JP" altLang="en-US" sz="2000" b="1"/>
            <a:t>単位欄は空白</a:t>
          </a:r>
        </a:p>
      </xdr:txBody>
    </xdr:sp>
    <xdr:clientData/>
  </xdr:oneCellAnchor>
  <xdr:oneCellAnchor>
    <xdr:from>
      <xdr:col>3</xdr:col>
      <xdr:colOff>25400</xdr:colOff>
      <xdr:row>2</xdr:row>
      <xdr:rowOff>12700</xdr:rowOff>
    </xdr:from>
    <xdr:ext cx="6096000" cy="521425"/>
    <xdr:sp macro="" textlink="">
      <xdr:nvSpPr>
        <xdr:cNvPr id="9" name="吹き出し: 線 2">
          <a:extLst>
            <a:ext uri="{FF2B5EF4-FFF2-40B4-BE49-F238E27FC236}">
              <a16:creationId xmlns="" xmlns:a16="http://schemas.microsoft.com/office/drawing/2014/main" id="{00000000-0008-0000-0300-000009000000}"/>
            </a:ext>
          </a:extLst>
        </xdr:cNvPr>
        <xdr:cNvSpPr/>
      </xdr:nvSpPr>
      <xdr:spPr>
        <a:xfrm flipH="1">
          <a:off x="825500" y="139700"/>
          <a:ext cx="6096000" cy="521425"/>
        </a:xfrm>
        <a:prstGeom prst="borderCallout1">
          <a:avLst>
            <a:gd name="adj1" fmla="val 100796"/>
            <a:gd name="adj2" fmla="val 48029"/>
            <a:gd name="adj3" fmla="val 307731"/>
            <a:gd name="adj4" fmla="val 84365"/>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2000" b="1"/>
            <a:t>管理番号</a:t>
          </a:r>
          <a:r>
            <a:rPr kumimoji="1" lang="en-US" altLang="ja-JP" sz="2000" b="1"/>
            <a:t>(15</a:t>
          </a:r>
          <a:r>
            <a:rPr kumimoji="1" lang="ja-JP" altLang="en-US" sz="2000" b="1"/>
            <a:t>桁</a:t>
          </a:r>
          <a:r>
            <a:rPr kumimoji="1" lang="en-US" altLang="ja-JP" sz="2000" b="1"/>
            <a:t>)､</a:t>
          </a:r>
          <a:r>
            <a:rPr kumimoji="1" lang="ja-JP" altLang="en-US" sz="2000" b="1"/>
            <a:t>入出庫区分</a:t>
          </a:r>
          <a:r>
            <a:rPr kumimoji="1" lang="en-US" altLang="ja-JP" sz="2000" b="1"/>
            <a:t>(</a:t>
          </a:r>
          <a:r>
            <a:rPr kumimoji="1" lang="ja-JP" altLang="en-US" sz="2000" b="1"/>
            <a:t>入庫</a:t>
          </a:r>
          <a:r>
            <a:rPr kumimoji="1" lang="en-US" altLang="ja-JP" sz="2000" b="1"/>
            <a:t>､</a:t>
          </a:r>
          <a:r>
            <a:rPr kumimoji="1" lang="ja-JP" altLang="en-US" sz="2000" b="1"/>
            <a:t>出庫</a:t>
          </a:r>
          <a:r>
            <a:rPr kumimoji="1" lang="en-US" altLang="ja-JP" sz="2000" b="1"/>
            <a:t>､</a:t>
          </a:r>
          <a:r>
            <a:rPr kumimoji="1" lang="ja-JP" altLang="en-US" sz="2000" b="1"/>
            <a:t>継続</a:t>
          </a:r>
          <a:r>
            <a:rPr kumimoji="1" lang="en-US" altLang="ja-JP" sz="2000" b="1"/>
            <a:t>)</a:t>
          </a:r>
          <a:r>
            <a:rPr kumimoji="1" lang="ja-JP" altLang="en-US" sz="2000" b="1"/>
            <a:t>を新設</a:t>
          </a:r>
        </a:p>
      </xdr:txBody>
    </xdr:sp>
    <xdr:clientData/>
  </xdr:oneCellAnchor>
  <xdr:twoCellAnchor>
    <xdr:from>
      <xdr:col>13</xdr:col>
      <xdr:colOff>6350</xdr:colOff>
      <xdr:row>5</xdr:row>
      <xdr:rowOff>127000</xdr:rowOff>
    </xdr:from>
    <xdr:to>
      <xdr:col>18</xdr:col>
      <xdr:colOff>127000</xdr:colOff>
      <xdr:row>6</xdr:row>
      <xdr:rowOff>247650</xdr:rowOff>
    </xdr:to>
    <xdr:sp macro="" textlink="">
      <xdr:nvSpPr>
        <xdr:cNvPr id="3" name="右中かっこ 2">
          <a:extLst>
            <a:ext uri="{FF2B5EF4-FFF2-40B4-BE49-F238E27FC236}">
              <a16:creationId xmlns="" xmlns:a16="http://schemas.microsoft.com/office/drawing/2014/main" id="{00000000-0008-0000-0300-000003000000}"/>
            </a:ext>
          </a:extLst>
        </xdr:cNvPr>
        <xdr:cNvSpPr/>
      </xdr:nvSpPr>
      <xdr:spPr>
        <a:xfrm rot="16200000">
          <a:off x="15989300" y="-425450"/>
          <a:ext cx="412750" cy="3524250"/>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13</xdr:col>
      <xdr:colOff>330200</xdr:colOff>
      <xdr:row>1</xdr:row>
      <xdr:rowOff>50800</xdr:rowOff>
    </xdr:from>
    <xdr:ext cx="2628900" cy="759310"/>
    <xdr:sp macro="" textlink="">
      <xdr:nvSpPr>
        <xdr:cNvPr id="12" name="テキスト ボックス 11">
          <a:extLst>
            <a:ext uri="{FF2B5EF4-FFF2-40B4-BE49-F238E27FC236}">
              <a16:creationId xmlns="" xmlns:a16="http://schemas.microsoft.com/office/drawing/2014/main" id="{00000000-0008-0000-0300-00000C000000}"/>
            </a:ext>
          </a:extLst>
        </xdr:cNvPr>
        <xdr:cNvSpPr txBox="1"/>
      </xdr:nvSpPr>
      <xdr:spPr>
        <a:xfrm>
          <a:off x="14757400" y="114300"/>
          <a:ext cx="2628900" cy="759310"/>
        </a:xfrm>
        <a:prstGeom prst="rect">
          <a:avLst/>
        </a:prstGeom>
        <a:solidFill>
          <a:schemeClr val="tx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2000" b="1">
              <a:solidFill>
                <a:schemeClr val="bg1"/>
              </a:solidFill>
              <a:effectLst/>
              <a:latin typeface="ＭＳ Ｐゴシック" panose="020B0600070205080204" pitchFamily="50" charset="-128"/>
              <a:ea typeface="ＭＳ Ｐゴシック" panose="020B0600070205080204" pitchFamily="50" charset="-128"/>
              <a:cs typeface="+mn-cs"/>
            </a:rPr>
            <a:t>取引区分</a:t>
          </a:r>
          <a:r>
            <a:rPr kumimoji="1" lang="en-US" altLang="ja-JP" sz="2000" b="1">
              <a:solidFill>
                <a:schemeClr val="bg1"/>
              </a:solidFill>
              <a:effectLst/>
              <a:latin typeface="ＭＳ Ｐゴシック" panose="020B0600070205080204" pitchFamily="50" charset="-128"/>
              <a:ea typeface="ＭＳ Ｐゴシック" panose="020B0600070205080204" pitchFamily="50" charset="-128"/>
              <a:cs typeface="+mn-cs"/>
            </a:rPr>
            <a:t>､</a:t>
          </a:r>
          <a:r>
            <a:rPr kumimoji="1" lang="ja-JP" altLang="ja-JP" sz="2000" b="1">
              <a:solidFill>
                <a:schemeClr val="bg1"/>
              </a:solidFill>
              <a:effectLst/>
              <a:latin typeface="ＭＳ Ｐゴシック" panose="020B0600070205080204" pitchFamily="50" charset="-128"/>
              <a:ea typeface="ＭＳ Ｐゴシック" panose="020B0600070205080204" pitchFamily="50" charset="-128"/>
              <a:cs typeface="+mn-cs"/>
            </a:rPr>
            <a:t>使用期間</a:t>
          </a:r>
          <a:r>
            <a:rPr kumimoji="1" lang="en-US" altLang="ja-JP" sz="2000" b="1">
              <a:solidFill>
                <a:schemeClr val="bg1"/>
              </a:solidFill>
              <a:effectLst/>
              <a:latin typeface="ＭＳ Ｐゴシック" panose="020B0600070205080204" pitchFamily="50" charset="-128"/>
              <a:ea typeface="ＭＳ Ｐゴシック" panose="020B0600070205080204" pitchFamily="50" charset="-128"/>
              <a:cs typeface="+mn-cs"/>
            </a:rPr>
            <a:t>､</a:t>
          </a:r>
          <a:r>
            <a:rPr kumimoji="1" lang="ja-JP" altLang="ja-JP" sz="2000" b="1">
              <a:solidFill>
                <a:schemeClr val="bg1"/>
              </a:solidFill>
              <a:effectLst/>
              <a:latin typeface="ＭＳ Ｐゴシック" panose="020B0600070205080204" pitchFamily="50" charset="-128"/>
              <a:ea typeface="ＭＳ Ｐゴシック" panose="020B0600070205080204" pitchFamily="50" charset="-128"/>
              <a:cs typeface="+mn-cs"/>
            </a:rPr>
            <a:t>単位を新設</a:t>
          </a:r>
          <a:endParaRPr kumimoji="1" lang="ja-JP" altLang="en-US" sz="2000" b="1">
            <a:solidFill>
              <a:schemeClr val="bg1"/>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2197100</xdr:colOff>
      <xdr:row>25</xdr:row>
      <xdr:rowOff>0</xdr:rowOff>
    </xdr:from>
    <xdr:ext cx="4025900" cy="1015663"/>
    <xdr:sp macro="" textlink="">
      <xdr:nvSpPr>
        <xdr:cNvPr id="13" name="吹き出し: 線 2">
          <a:extLst>
            <a:ext uri="{FF2B5EF4-FFF2-40B4-BE49-F238E27FC236}">
              <a16:creationId xmlns="" xmlns:a16="http://schemas.microsoft.com/office/drawing/2014/main" id="{00000000-0008-0000-0300-00000D000000}"/>
            </a:ext>
          </a:extLst>
        </xdr:cNvPr>
        <xdr:cNvSpPr/>
      </xdr:nvSpPr>
      <xdr:spPr>
        <a:xfrm flipH="1">
          <a:off x="5245100" y="6845300"/>
          <a:ext cx="4025900" cy="1015663"/>
        </a:xfrm>
        <a:prstGeom prst="borderCallout1">
          <a:avLst>
            <a:gd name="adj1" fmla="val 48332"/>
            <a:gd name="adj2" fmla="val 100141"/>
            <a:gd name="adj3" fmla="val 68745"/>
            <a:gd name="adj4" fmla="val 146539"/>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lnSpc>
              <a:spcPts val="2400"/>
            </a:lnSpc>
          </a:pPr>
          <a:r>
            <a:rPr kumimoji="1" lang="ja-JP" altLang="en-US" sz="2000" b="1">
              <a:latin typeface="ＭＳ Ｐゴシック" panose="020B0600070205080204" pitchFamily="50" charset="-128"/>
              <a:ea typeface="ＭＳ Ｐゴシック" panose="020B0600070205080204" pitchFamily="50" charset="-128"/>
            </a:rPr>
            <a:t>運賃など</a:t>
          </a:r>
          <a:r>
            <a:rPr kumimoji="1" lang="en-US" altLang="ja-JP" sz="2000" b="1">
              <a:latin typeface="ＭＳ Ｐゴシック" panose="020B0600070205080204" pitchFamily="50" charset="-128"/>
              <a:ea typeface="ＭＳ Ｐゴシック" panose="020B0600070205080204" pitchFamily="50" charset="-128"/>
            </a:rPr>
            <a:t>､</a:t>
          </a:r>
          <a:r>
            <a:rPr kumimoji="1" lang="ja-JP" altLang="en-US" sz="2000" b="1">
              <a:latin typeface="ＭＳ Ｐゴシック" panose="020B0600070205080204" pitchFamily="50" charset="-128"/>
              <a:ea typeface="ＭＳ Ｐゴシック" panose="020B0600070205080204" pitchFamily="50" charset="-128"/>
            </a:rPr>
            <a:t>リース･レンタル品に関連する明細は</a:t>
          </a:r>
          <a:r>
            <a:rPr kumimoji="1" lang="en-US" altLang="ja-JP" sz="2000" b="1">
              <a:latin typeface="ＭＳ Ｐゴシック" panose="020B0600070205080204" pitchFamily="50" charset="-128"/>
              <a:ea typeface="ＭＳ Ｐゴシック" panose="020B0600070205080204" pitchFamily="50" charset="-128"/>
            </a:rPr>
            <a:t>､</a:t>
          </a:r>
          <a:r>
            <a:rPr kumimoji="1" lang="ja-JP" altLang="en-US" sz="2000" b="1">
              <a:latin typeface="ＭＳ Ｐゴシック" panose="020B0600070205080204" pitchFamily="50" charset="-128"/>
              <a:ea typeface="ＭＳ Ｐゴシック" panose="020B0600070205080204" pitchFamily="50" charset="-128"/>
            </a:rPr>
            <a:t>本体の明細の下段行に作成する</a:t>
          </a:r>
          <a:r>
            <a:rPr kumimoji="1" lang="en-US" altLang="ja-JP" sz="2000" b="1">
              <a:latin typeface="ＭＳ Ｐゴシック" panose="020B0600070205080204" pitchFamily="50" charset="-128"/>
              <a:ea typeface="ＭＳ Ｐゴシック" panose="020B0600070205080204" pitchFamily="50" charset="-128"/>
            </a:rPr>
            <a:t>｡</a:t>
          </a:r>
          <a:endParaRPr kumimoji="1" lang="ja-JP" altLang="en-US" sz="2000" b="1">
            <a:latin typeface="ＭＳ Ｐゴシック" panose="020B0600070205080204" pitchFamily="50" charset="-128"/>
            <a:ea typeface="ＭＳ Ｐゴシック" panose="020B0600070205080204"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2311400</xdr:colOff>
      <xdr:row>15</xdr:row>
      <xdr:rowOff>88900</xdr:rowOff>
    </xdr:from>
    <xdr:ext cx="5270500" cy="792525"/>
    <xdr:sp macro="" textlink="">
      <xdr:nvSpPr>
        <xdr:cNvPr id="4" name="線吹き出し 1 (枠付き) 3">
          <a:extLst>
            <a:ext uri="{FF2B5EF4-FFF2-40B4-BE49-F238E27FC236}">
              <a16:creationId xmlns="" xmlns:a16="http://schemas.microsoft.com/office/drawing/2014/main" id="{00000000-0008-0000-0600-000004000000}"/>
            </a:ext>
          </a:extLst>
        </xdr:cNvPr>
        <xdr:cNvSpPr/>
      </xdr:nvSpPr>
      <xdr:spPr>
        <a:xfrm>
          <a:off x="8534400" y="3886200"/>
          <a:ext cx="5270500" cy="792525"/>
        </a:xfrm>
        <a:prstGeom prst="borderCallout1">
          <a:avLst>
            <a:gd name="adj1" fmla="val 46357"/>
            <a:gd name="adj2" fmla="val 99378"/>
            <a:gd name="adj3" fmla="val -14662"/>
            <a:gd name="adj4" fmla="val 146968"/>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6/20</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入庫</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リース･レンタル会社に返却</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では</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､10</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日間月極に不足しているため</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不足使用期間に対象となる台数は</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-50</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台</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次月継続台数は</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660</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台</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=700 + 10 + (-50)</a:t>
          </a:r>
          <a:endParaRPr kumimoji="1" lang="ja-JP" altLang="en-US" sz="14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736600</xdr:colOff>
      <xdr:row>16</xdr:row>
      <xdr:rowOff>139700</xdr:rowOff>
    </xdr:from>
    <xdr:ext cx="1257300" cy="559127"/>
    <xdr:sp macro="" textlink="">
      <xdr:nvSpPr>
        <xdr:cNvPr id="6" name="線吹き出し 1 (枠付き) 5">
          <a:extLst>
            <a:ext uri="{FF2B5EF4-FFF2-40B4-BE49-F238E27FC236}">
              <a16:creationId xmlns="" xmlns:a16="http://schemas.microsoft.com/office/drawing/2014/main" id="{00000000-0008-0000-0600-000006000000}"/>
            </a:ext>
          </a:extLst>
        </xdr:cNvPr>
        <xdr:cNvSpPr/>
      </xdr:nvSpPr>
      <xdr:spPr>
        <a:xfrm>
          <a:off x="2667000" y="4229100"/>
          <a:ext cx="1257300" cy="559127"/>
        </a:xfrm>
        <a:prstGeom prst="borderCallout1">
          <a:avLst>
            <a:gd name="adj1" fmla="val 54369"/>
            <a:gd name="adj2" fmla="val 3082"/>
            <a:gd name="adj3" fmla="val -306445"/>
            <a:gd name="adj4" fmla="val -88399"/>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現在</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繰越</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は定義してない</a:t>
          </a:r>
        </a:p>
      </xdr:txBody>
    </xdr:sp>
    <xdr:clientData/>
  </xdr:oneCellAnchor>
  <xdr:oneCellAnchor>
    <xdr:from>
      <xdr:col>5</xdr:col>
      <xdr:colOff>241300</xdr:colOff>
      <xdr:row>28</xdr:row>
      <xdr:rowOff>0</xdr:rowOff>
    </xdr:from>
    <xdr:ext cx="2362200" cy="559127"/>
    <xdr:sp macro="" textlink="">
      <xdr:nvSpPr>
        <xdr:cNvPr id="5" name="線吹き出し 1 (枠付き) 4">
          <a:extLst>
            <a:ext uri="{FF2B5EF4-FFF2-40B4-BE49-F238E27FC236}">
              <a16:creationId xmlns="" xmlns:a16="http://schemas.microsoft.com/office/drawing/2014/main" id="{00000000-0008-0000-0600-000005000000}"/>
            </a:ext>
          </a:extLst>
        </xdr:cNvPr>
        <xdr:cNvSpPr/>
      </xdr:nvSpPr>
      <xdr:spPr>
        <a:xfrm>
          <a:off x="3289300" y="7594600"/>
          <a:ext cx="2362200" cy="559127"/>
        </a:xfrm>
        <a:prstGeom prst="borderCallout1">
          <a:avLst>
            <a:gd name="adj1" fmla="val 54369"/>
            <a:gd name="adj2" fmla="val 3082"/>
            <a:gd name="adj3" fmla="val -74421"/>
            <a:gd name="adj4" fmla="val -72498"/>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作業所に</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10</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台</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納品され</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その月の内に返却された例</a:t>
          </a:r>
        </a:p>
      </xdr:txBody>
    </xdr:sp>
    <xdr:clientData/>
  </xdr:oneCellAnchor>
  <xdr:twoCellAnchor>
    <xdr:from>
      <xdr:col>3</xdr:col>
      <xdr:colOff>863600</xdr:colOff>
      <xdr:row>24</xdr:row>
      <xdr:rowOff>114300</xdr:rowOff>
    </xdr:from>
    <xdr:to>
      <xdr:col>5</xdr:col>
      <xdr:colOff>241300</xdr:colOff>
      <xdr:row>28</xdr:row>
      <xdr:rowOff>279564</xdr:rowOff>
    </xdr:to>
    <xdr:cxnSp macro="">
      <xdr:nvCxnSpPr>
        <xdr:cNvPr id="3" name="直線コネクタ 2">
          <a:extLst>
            <a:ext uri="{FF2B5EF4-FFF2-40B4-BE49-F238E27FC236}">
              <a16:creationId xmlns="" xmlns:a16="http://schemas.microsoft.com/office/drawing/2014/main" id="{00000000-0008-0000-0600-000003000000}"/>
            </a:ext>
          </a:extLst>
        </xdr:cNvPr>
        <xdr:cNvCxnSpPr>
          <a:stCxn id="5" idx="2"/>
        </xdr:cNvCxnSpPr>
      </xdr:nvCxnSpPr>
      <xdr:spPr>
        <a:xfrm flipH="1" flipV="1">
          <a:off x="1663700" y="6540500"/>
          <a:ext cx="1625600" cy="133366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2298700</xdr:colOff>
      <xdr:row>27</xdr:row>
      <xdr:rowOff>101600</xdr:rowOff>
    </xdr:from>
    <xdr:ext cx="5270500" cy="1025922"/>
    <xdr:sp macro="" textlink="">
      <xdr:nvSpPr>
        <xdr:cNvPr id="11" name="線吹き出し 1 (枠付き) 10">
          <a:extLst>
            <a:ext uri="{FF2B5EF4-FFF2-40B4-BE49-F238E27FC236}">
              <a16:creationId xmlns="" xmlns:a16="http://schemas.microsoft.com/office/drawing/2014/main" id="{00000000-0008-0000-0600-00000B000000}"/>
            </a:ext>
          </a:extLst>
        </xdr:cNvPr>
        <xdr:cNvSpPr/>
      </xdr:nvSpPr>
      <xdr:spPr>
        <a:xfrm>
          <a:off x="8521700" y="7404100"/>
          <a:ext cx="5270500" cy="1025922"/>
        </a:xfrm>
        <a:prstGeom prst="borderCallout1">
          <a:avLst>
            <a:gd name="adj1" fmla="val 46357"/>
            <a:gd name="adj2" fmla="val 99378"/>
            <a:gd name="adj3" fmla="val -14662"/>
            <a:gd name="adj4" fmla="val 146968"/>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6</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月一杯フルに利用した場合</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残数にはならない</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a:t>
          </a:r>
        </a:p>
        <a:p>
          <a:pPr algn="l"/>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よて入庫</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リース･レンタル会社に返却</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では</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､0</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日間利用と資金額には</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0</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円となる</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台数は</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-10</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台</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次月継続台数は</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700</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台</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=700 + 10 + (-10)</a:t>
          </a:r>
          <a:endParaRPr kumimoji="1" lang="ja-JP" altLang="en-US" sz="14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T40"/>
  <sheetViews>
    <sheetView tabSelected="1" view="pageBreakPreview" topLeftCell="F14" zoomScaleNormal="100" zoomScaleSheetLayoutView="100" workbookViewId="0">
      <selection activeCell="V23" sqref="V23"/>
    </sheetView>
  </sheetViews>
  <sheetFormatPr defaultRowHeight="13.5"/>
  <cols>
    <col min="1" max="1" width="2.77734375" style="177" customWidth="1"/>
    <col min="2" max="2" width="3.5546875" style="177" customWidth="1"/>
    <col min="3" max="3" width="3.5546875" style="178" bestFit="1" customWidth="1"/>
    <col min="4" max="4" width="3.6640625" style="177" customWidth="1"/>
    <col min="5" max="5" width="20.77734375" style="1" customWidth="1"/>
    <col min="6" max="6" width="10.77734375" style="177" customWidth="1"/>
    <col min="7" max="7" width="20.77734375" style="1" customWidth="1"/>
    <col min="8" max="8" width="1.77734375" style="167" customWidth="1"/>
    <col min="9" max="9" width="7.77734375" style="177" customWidth="1"/>
    <col min="10" max="10" width="7.77734375" style="178" customWidth="1"/>
    <col min="11" max="12" width="7.77734375" style="177" customWidth="1"/>
    <col min="13" max="14" width="7.77734375" style="179" customWidth="1"/>
    <col min="15" max="15" width="7.77734375" style="177" customWidth="1"/>
    <col min="16" max="16" width="7.77734375" style="178" customWidth="1"/>
    <col min="17" max="17" width="7.77734375" style="177" customWidth="1"/>
    <col min="18" max="18" width="7.77734375" style="178" customWidth="1"/>
    <col min="19" max="19" width="1.77734375" style="177" customWidth="1"/>
    <col min="20" max="16384" width="8.88671875" style="177"/>
  </cols>
  <sheetData>
    <row r="1" spans="2:20" s="172" customFormat="1" ht="21">
      <c r="B1" s="172" t="s">
        <v>302</v>
      </c>
      <c r="C1" s="173"/>
      <c r="E1" s="174"/>
      <c r="G1" s="174"/>
      <c r="H1" s="175"/>
      <c r="J1" s="173"/>
      <c r="M1" s="176"/>
      <c r="N1" s="176"/>
      <c r="P1" s="173"/>
      <c r="R1" s="173"/>
      <c r="S1" s="339"/>
      <c r="T1" s="339"/>
    </row>
    <row r="2" spans="2:20" s="172" customFormat="1" ht="21">
      <c r="B2" s="172" t="s">
        <v>43</v>
      </c>
      <c r="C2" s="173"/>
      <c r="E2" s="174"/>
      <c r="G2" s="174"/>
      <c r="H2" s="175"/>
      <c r="I2" s="172" t="s">
        <v>44</v>
      </c>
      <c r="J2" s="173"/>
      <c r="M2" s="176"/>
      <c r="N2" s="176"/>
      <c r="P2" s="173"/>
      <c r="R2" s="173"/>
      <c r="S2" s="339"/>
      <c r="T2" s="339"/>
    </row>
    <row r="3" spans="2:20" ht="14.25" thickBot="1">
      <c r="C3" s="180"/>
      <c r="D3" s="177" t="s">
        <v>27</v>
      </c>
      <c r="E3" s="177"/>
      <c r="J3" s="177"/>
      <c r="M3" s="177"/>
      <c r="N3" s="177"/>
      <c r="P3" s="177"/>
      <c r="S3" s="340"/>
      <c r="T3" s="340"/>
    </row>
    <row r="4" spans="2:20">
      <c r="B4" s="181" t="s">
        <v>46</v>
      </c>
      <c r="C4" s="182"/>
      <c r="D4" s="183"/>
      <c r="E4" s="184"/>
      <c r="F4" s="185" t="s">
        <v>45</v>
      </c>
      <c r="G4" s="186" t="s">
        <v>42</v>
      </c>
      <c r="H4" s="187"/>
      <c r="I4" s="188" t="s">
        <v>49</v>
      </c>
      <c r="J4" s="188"/>
      <c r="K4" s="188" t="s">
        <v>50</v>
      </c>
      <c r="L4" s="188" t="s">
        <v>48</v>
      </c>
      <c r="M4" s="189" t="s">
        <v>185</v>
      </c>
      <c r="N4" s="189"/>
      <c r="O4" s="190" t="s">
        <v>51</v>
      </c>
      <c r="P4" s="188"/>
      <c r="Q4" s="188" t="s">
        <v>52</v>
      </c>
      <c r="R4" s="191"/>
      <c r="S4" s="340"/>
      <c r="T4" s="340"/>
    </row>
    <row r="5" spans="2:20" ht="54.75" thickBot="1">
      <c r="B5" s="192" t="s">
        <v>41</v>
      </c>
      <c r="C5" s="193"/>
      <c r="D5" s="194" t="s">
        <v>0</v>
      </c>
      <c r="E5" s="195"/>
      <c r="F5" s="196"/>
      <c r="G5" s="197"/>
      <c r="H5" s="187"/>
      <c r="I5" s="198" t="s">
        <v>32</v>
      </c>
      <c r="J5" s="198" t="s">
        <v>33</v>
      </c>
      <c r="K5" s="198" t="s">
        <v>39</v>
      </c>
      <c r="L5" s="198" t="s">
        <v>34</v>
      </c>
      <c r="M5" s="198" t="s">
        <v>300</v>
      </c>
      <c r="N5" s="198" t="s">
        <v>301</v>
      </c>
      <c r="O5" s="199" t="s">
        <v>31</v>
      </c>
      <c r="P5" s="198" t="s">
        <v>37</v>
      </c>
      <c r="Q5" s="198" t="s">
        <v>54</v>
      </c>
      <c r="R5" s="200" t="s">
        <v>38</v>
      </c>
      <c r="S5" s="340"/>
      <c r="T5" s="340"/>
    </row>
    <row r="6" spans="2:20" ht="15.75" customHeight="1">
      <c r="B6" s="201">
        <v>1</v>
      </c>
      <c r="C6" s="202"/>
      <c r="D6" s="203" t="s">
        <v>2</v>
      </c>
      <c r="E6" s="204"/>
      <c r="F6" s="203"/>
      <c r="G6" s="205"/>
      <c r="I6" s="206"/>
      <c r="J6" s="207"/>
      <c r="K6" s="203"/>
      <c r="L6" s="206"/>
      <c r="M6" s="208"/>
      <c r="N6" s="208"/>
      <c r="O6" s="203"/>
      <c r="P6" s="209"/>
      <c r="Q6" s="203"/>
      <c r="R6" s="210"/>
      <c r="S6" s="340"/>
      <c r="T6" s="340"/>
    </row>
    <row r="7" spans="2:20">
      <c r="B7" s="211"/>
      <c r="C7" s="212">
        <v>11</v>
      </c>
      <c r="D7" s="213"/>
      <c r="E7" s="214" t="s">
        <v>3</v>
      </c>
      <c r="F7" s="215" t="s">
        <v>285</v>
      </c>
      <c r="G7" s="216" t="s">
        <v>53</v>
      </c>
      <c r="I7" s="217">
        <v>1</v>
      </c>
      <c r="J7" s="218" t="s">
        <v>8</v>
      </c>
      <c r="K7" s="217">
        <v>45000</v>
      </c>
      <c r="L7" s="217">
        <f>I7*K7</f>
        <v>45000</v>
      </c>
      <c r="M7" s="219"/>
      <c r="N7" s="219"/>
      <c r="O7" s="215"/>
      <c r="P7" s="220"/>
      <c r="Q7" s="215"/>
      <c r="R7" s="221"/>
      <c r="S7" s="340"/>
      <c r="T7" s="340"/>
    </row>
    <row r="8" spans="2:20">
      <c r="B8" s="211"/>
      <c r="C8" s="212">
        <v>12</v>
      </c>
      <c r="D8" s="213"/>
      <c r="E8" s="214" t="s">
        <v>4</v>
      </c>
      <c r="F8" s="215" t="s">
        <v>285</v>
      </c>
      <c r="G8" s="216" t="s">
        <v>53</v>
      </c>
      <c r="I8" s="217">
        <v>5</v>
      </c>
      <c r="J8" s="218" t="s">
        <v>6</v>
      </c>
      <c r="K8" s="217">
        <v>9000</v>
      </c>
      <c r="L8" s="217">
        <f>I8*K8</f>
        <v>45000</v>
      </c>
      <c r="M8" s="219"/>
      <c r="N8" s="219"/>
      <c r="O8" s="215"/>
      <c r="P8" s="220"/>
      <c r="Q8" s="215"/>
      <c r="R8" s="221"/>
      <c r="S8" s="340"/>
      <c r="T8" s="340"/>
    </row>
    <row r="9" spans="2:20">
      <c r="B9" s="222">
        <v>2</v>
      </c>
      <c r="C9" s="212"/>
      <c r="D9" s="213"/>
      <c r="E9" s="214" t="s">
        <v>25</v>
      </c>
      <c r="F9" s="215" t="s">
        <v>9</v>
      </c>
      <c r="G9" s="216" t="s">
        <v>53</v>
      </c>
      <c r="I9" s="217">
        <v>5</v>
      </c>
      <c r="J9" s="223" t="s">
        <v>6</v>
      </c>
      <c r="K9" s="217">
        <v>0</v>
      </c>
      <c r="L9" s="217">
        <v>0</v>
      </c>
      <c r="M9" s="219"/>
      <c r="N9" s="219"/>
      <c r="O9" s="215"/>
      <c r="P9" s="220"/>
      <c r="Q9" s="215"/>
      <c r="R9" s="221"/>
      <c r="S9" s="340"/>
      <c r="T9" s="340"/>
    </row>
    <row r="10" spans="2:20" ht="27">
      <c r="B10" s="211">
        <v>3</v>
      </c>
      <c r="C10" s="212"/>
      <c r="D10" s="213"/>
      <c r="E10" s="214" t="s">
        <v>26</v>
      </c>
      <c r="F10" s="224" t="s">
        <v>286</v>
      </c>
      <c r="G10" s="216"/>
      <c r="I10" s="217">
        <v>150</v>
      </c>
      <c r="J10" s="223" t="s">
        <v>7</v>
      </c>
      <c r="K10" s="217">
        <v>300</v>
      </c>
      <c r="L10" s="217">
        <f>I10*K10</f>
        <v>45000</v>
      </c>
      <c r="M10" s="219"/>
      <c r="N10" s="219"/>
      <c r="O10" s="215">
        <v>30</v>
      </c>
      <c r="P10" s="220" t="s">
        <v>5</v>
      </c>
      <c r="Q10" s="215">
        <v>5</v>
      </c>
      <c r="R10" s="221" t="s">
        <v>6</v>
      </c>
      <c r="S10" s="340"/>
      <c r="T10" s="340"/>
    </row>
    <row r="11" spans="2:20">
      <c r="B11" s="211"/>
      <c r="C11" s="225">
        <v>31</v>
      </c>
      <c r="D11" s="213"/>
      <c r="E11" s="214" t="s">
        <v>10</v>
      </c>
      <c r="F11" s="215"/>
      <c r="G11" s="216"/>
      <c r="I11" s="217"/>
      <c r="J11" s="223"/>
      <c r="K11" s="217"/>
      <c r="L11" s="217"/>
      <c r="M11" s="219"/>
      <c r="N11" s="219"/>
      <c r="O11" s="215"/>
      <c r="P11" s="220"/>
      <c r="Q11" s="215"/>
      <c r="R11" s="221"/>
      <c r="S11" s="340"/>
      <c r="T11" s="340"/>
    </row>
    <row r="12" spans="2:20">
      <c r="B12" s="211"/>
      <c r="C12" s="225">
        <v>32</v>
      </c>
      <c r="D12" s="213"/>
      <c r="E12" s="214" t="s">
        <v>11</v>
      </c>
      <c r="F12" s="215"/>
      <c r="G12" s="216"/>
      <c r="I12" s="217"/>
      <c r="J12" s="223"/>
      <c r="K12" s="217"/>
      <c r="L12" s="217"/>
      <c r="M12" s="219"/>
      <c r="N12" s="219"/>
      <c r="O12" s="215"/>
      <c r="P12" s="220"/>
      <c r="Q12" s="215"/>
      <c r="R12" s="221"/>
      <c r="S12" s="340"/>
      <c r="T12" s="340"/>
    </row>
    <row r="13" spans="2:20" s="236" customFormat="1" ht="14.25" thickBot="1">
      <c r="B13" s="226"/>
      <c r="C13" s="227">
        <v>33</v>
      </c>
      <c r="D13" s="228"/>
      <c r="E13" s="229" t="s">
        <v>29</v>
      </c>
      <c r="F13" s="230"/>
      <c r="G13" s="231"/>
      <c r="H13" s="232"/>
      <c r="I13" s="233"/>
      <c r="J13" s="234"/>
      <c r="K13" s="233"/>
      <c r="L13" s="233"/>
      <c r="M13" s="235" t="s">
        <v>1</v>
      </c>
      <c r="N13" s="235" t="s">
        <v>24</v>
      </c>
      <c r="O13" s="290"/>
      <c r="P13" s="291"/>
      <c r="Q13" s="290"/>
      <c r="R13" s="292"/>
      <c r="S13" s="341"/>
      <c r="T13" s="341"/>
    </row>
    <row r="14" spans="2:20" ht="27.75" thickBot="1">
      <c r="B14" s="237"/>
      <c r="C14" s="279">
        <v>34</v>
      </c>
      <c r="D14" s="280"/>
      <c r="E14" s="281" t="s">
        <v>278</v>
      </c>
      <c r="F14" s="282" t="s">
        <v>287</v>
      </c>
      <c r="G14" s="283" t="s">
        <v>297</v>
      </c>
      <c r="H14" s="238"/>
      <c r="I14" s="240">
        <v>10</v>
      </c>
      <c r="J14" s="288" t="s">
        <v>296</v>
      </c>
      <c r="K14" s="240">
        <v>1800</v>
      </c>
      <c r="L14" s="240">
        <f>I14*K14</f>
        <v>18000</v>
      </c>
      <c r="M14" s="241"/>
      <c r="N14" s="289" t="s">
        <v>289</v>
      </c>
      <c r="O14" s="296">
        <v>30</v>
      </c>
      <c r="P14" s="297" t="s">
        <v>5</v>
      </c>
      <c r="Q14" s="298">
        <v>10</v>
      </c>
      <c r="R14" s="299" t="s">
        <v>6</v>
      </c>
      <c r="S14" s="340"/>
      <c r="T14" s="340"/>
    </row>
    <row r="15" spans="2:20" ht="36" customHeight="1">
      <c r="B15" s="237"/>
      <c r="C15" s="279">
        <v>35</v>
      </c>
      <c r="D15" s="280"/>
      <c r="E15" s="281" t="s">
        <v>288</v>
      </c>
      <c r="F15" s="282" t="s">
        <v>286</v>
      </c>
      <c r="G15" s="283" t="s">
        <v>295</v>
      </c>
      <c r="H15" s="238"/>
      <c r="I15" s="240">
        <f>O15*Q15</f>
        <v>150</v>
      </c>
      <c r="J15" s="288" t="s">
        <v>294</v>
      </c>
      <c r="K15" s="240">
        <v>60</v>
      </c>
      <c r="L15" s="240">
        <f>I15*K15</f>
        <v>9000</v>
      </c>
      <c r="M15" s="241" t="s">
        <v>47</v>
      </c>
      <c r="N15" s="241" t="s">
        <v>299</v>
      </c>
      <c r="O15" s="293">
        <v>30</v>
      </c>
      <c r="P15" s="294" t="s">
        <v>5</v>
      </c>
      <c r="Q15" s="293">
        <v>5</v>
      </c>
      <c r="R15" s="295" t="s">
        <v>6</v>
      </c>
      <c r="S15" s="342"/>
      <c r="T15" s="340"/>
    </row>
    <row r="16" spans="2:20" ht="54">
      <c r="B16" s="237"/>
      <c r="C16" s="279">
        <v>36</v>
      </c>
      <c r="D16" s="280"/>
      <c r="E16" s="281" t="s">
        <v>290</v>
      </c>
      <c r="F16" s="282"/>
      <c r="G16" s="283" t="s">
        <v>298</v>
      </c>
      <c r="H16" s="243"/>
      <c r="I16" s="240">
        <v>50</v>
      </c>
      <c r="J16" s="239" t="s">
        <v>291</v>
      </c>
      <c r="K16" s="284">
        <v>1800</v>
      </c>
      <c r="L16" s="284">
        <v>3000</v>
      </c>
      <c r="M16" s="285" t="s">
        <v>40</v>
      </c>
      <c r="N16" s="285" t="s">
        <v>293</v>
      </c>
      <c r="O16" s="287">
        <v>20</v>
      </c>
      <c r="P16" s="242" t="s">
        <v>303</v>
      </c>
      <c r="Q16" s="286">
        <v>5</v>
      </c>
      <c r="R16" s="241" t="s">
        <v>292</v>
      </c>
      <c r="S16" s="342"/>
      <c r="T16" s="340"/>
    </row>
    <row r="17" spans="2:20" ht="14.25">
      <c r="B17" s="211">
        <v>4</v>
      </c>
      <c r="C17" s="212"/>
      <c r="D17" s="244" t="s">
        <v>13</v>
      </c>
      <c r="E17" s="245"/>
      <c r="F17" s="215" t="s">
        <v>285</v>
      </c>
      <c r="G17" s="216" t="s">
        <v>53</v>
      </c>
      <c r="I17" s="217">
        <v>5</v>
      </c>
      <c r="J17" s="223" t="s">
        <v>6</v>
      </c>
      <c r="K17" s="217">
        <v>9000</v>
      </c>
      <c r="L17" s="217">
        <f t="shared" ref="L17:L23" si="0">I17*K17</f>
        <v>45000</v>
      </c>
      <c r="M17" s="219"/>
      <c r="N17" s="219"/>
      <c r="O17" s="215"/>
      <c r="P17" s="220"/>
      <c r="Q17" s="215"/>
      <c r="R17" s="221"/>
      <c r="S17" s="340"/>
      <c r="T17" s="340"/>
    </row>
    <row r="18" spans="2:20" ht="14.25">
      <c r="B18" s="211"/>
      <c r="C18" s="212">
        <v>41</v>
      </c>
      <c r="D18" s="244"/>
      <c r="E18" s="245" t="s">
        <v>10</v>
      </c>
      <c r="F18" s="215" t="s">
        <v>285</v>
      </c>
      <c r="G18" s="216" t="s">
        <v>53</v>
      </c>
      <c r="I18" s="217">
        <v>5</v>
      </c>
      <c r="J18" s="223" t="s">
        <v>6</v>
      </c>
      <c r="K18" s="217">
        <v>9000</v>
      </c>
      <c r="L18" s="217">
        <f t="shared" si="0"/>
        <v>45000</v>
      </c>
      <c r="M18" s="219"/>
      <c r="N18" s="219"/>
      <c r="O18" s="215"/>
      <c r="P18" s="220"/>
      <c r="Q18" s="215"/>
      <c r="R18" s="221"/>
      <c r="S18" s="340"/>
      <c r="T18" s="340"/>
    </row>
    <row r="19" spans="2:20" ht="14.25">
      <c r="B19" s="211"/>
      <c r="C19" s="212">
        <v>42</v>
      </c>
      <c r="D19" s="244"/>
      <c r="E19" s="245" t="s">
        <v>11</v>
      </c>
      <c r="F19" s="215" t="s">
        <v>285</v>
      </c>
      <c r="G19" s="216" t="s">
        <v>53</v>
      </c>
      <c r="I19" s="217">
        <v>5</v>
      </c>
      <c r="J19" s="223" t="s">
        <v>6</v>
      </c>
      <c r="K19" s="217">
        <v>9000</v>
      </c>
      <c r="L19" s="217">
        <f t="shared" si="0"/>
        <v>45000</v>
      </c>
      <c r="M19" s="219"/>
      <c r="N19" s="219"/>
      <c r="O19" s="215"/>
      <c r="P19" s="220"/>
      <c r="Q19" s="215"/>
      <c r="R19" s="221"/>
      <c r="S19" s="340"/>
      <c r="T19" s="340"/>
    </row>
    <row r="20" spans="2:20" ht="14.25">
      <c r="B20" s="211"/>
      <c r="C20" s="212">
        <v>43</v>
      </c>
      <c r="D20" s="244"/>
      <c r="E20" s="245" t="s">
        <v>30</v>
      </c>
      <c r="F20" s="215" t="s">
        <v>285</v>
      </c>
      <c r="G20" s="216" t="s">
        <v>53</v>
      </c>
      <c r="I20" s="217">
        <v>5</v>
      </c>
      <c r="J20" s="223" t="s">
        <v>6</v>
      </c>
      <c r="K20" s="217">
        <v>9000</v>
      </c>
      <c r="L20" s="217">
        <f t="shared" si="0"/>
        <v>45000</v>
      </c>
      <c r="M20" s="219"/>
      <c r="N20" s="219"/>
      <c r="O20" s="215"/>
      <c r="P20" s="220"/>
      <c r="Q20" s="215"/>
      <c r="R20" s="221"/>
      <c r="S20" s="340"/>
      <c r="T20" s="340"/>
    </row>
    <row r="21" spans="2:20">
      <c r="B21" s="211">
        <v>5</v>
      </c>
      <c r="C21" s="212"/>
      <c r="D21" s="213" t="s">
        <v>12</v>
      </c>
      <c r="E21" s="214"/>
      <c r="F21" s="215" t="s">
        <v>285</v>
      </c>
      <c r="G21" s="216" t="s">
        <v>53</v>
      </c>
      <c r="I21" s="217">
        <v>5</v>
      </c>
      <c r="J21" s="223" t="s">
        <v>16</v>
      </c>
      <c r="K21" s="217">
        <v>9000</v>
      </c>
      <c r="L21" s="217">
        <f t="shared" si="0"/>
        <v>45000</v>
      </c>
      <c r="M21" s="219"/>
      <c r="N21" s="219"/>
      <c r="O21" s="215"/>
      <c r="P21" s="220"/>
      <c r="Q21" s="215"/>
      <c r="R21" s="221"/>
      <c r="S21" s="340"/>
      <c r="T21" s="340"/>
    </row>
    <row r="22" spans="2:20" ht="27">
      <c r="B22" s="211"/>
      <c r="C22" s="212">
        <v>51</v>
      </c>
      <c r="D22" s="213"/>
      <c r="E22" s="214" t="s">
        <v>15</v>
      </c>
      <c r="F22" s="215" t="s">
        <v>285</v>
      </c>
      <c r="G22" s="216" t="s">
        <v>53</v>
      </c>
      <c r="I22" s="217">
        <v>5</v>
      </c>
      <c r="J22" s="218" t="s">
        <v>16</v>
      </c>
      <c r="K22" s="217">
        <v>9000</v>
      </c>
      <c r="L22" s="217">
        <f t="shared" si="0"/>
        <v>45000</v>
      </c>
      <c r="M22" s="219"/>
      <c r="N22" s="219"/>
      <c r="O22" s="215"/>
      <c r="P22" s="220"/>
      <c r="Q22" s="215"/>
      <c r="R22" s="221"/>
      <c r="S22" s="340"/>
      <c r="T22" s="340"/>
    </row>
    <row r="23" spans="2:20" ht="27">
      <c r="B23" s="211"/>
      <c r="C23" s="212">
        <v>52</v>
      </c>
      <c r="D23" s="213"/>
      <c r="E23" s="214" t="s">
        <v>14</v>
      </c>
      <c r="F23" s="215" t="s">
        <v>285</v>
      </c>
      <c r="G23" s="216" t="s">
        <v>53</v>
      </c>
      <c r="I23" s="217">
        <v>5</v>
      </c>
      <c r="J23" s="218" t="s">
        <v>16</v>
      </c>
      <c r="K23" s="217">
        <v>9000</v>
      </c>
      <c r="L23" s="217">
        <f t="shared" si="0"/>
        <v>45000</v>
      </c>
      <c r="M23" s="219"/>
      <c r="N23" s="219"/>
      <c r="O23" s="215"/>
      <c r="P23" s="220"/>
      <c r="Q23" s="215"/>
      <c r="R23" s="221"/>
      <c r="S23" s="340"/>
      <c r="T23" s="340"/>
    </row>
    <row r="24" spans="2:20">
      <c r="B24" s="246">
        <v>8</v>
      </c>
      <c r="C24" s="247"/>
      <c r="D24" s="248" t="s">
        <v>35</v>
      </c>
      <c r="E24" s="249"/>
      <c r="F24" s="250" t="s">
        <v>9</v>
      </c>
      <c r="G24" s="251" t="s">
        <v>53</v>
      </c>
      <c r="I24" s="252">
        <v>5</v>
      </c>
      <c r="J24" s="253" t="s">
        <v>6</v>
      </c>
      <c r="K24" s="252">
        <v>0</v>
      </c>
      <c r="L24" s="252">
        <v>0</v>
      </c>
      <c r="M24" s="254"/>
      <c r="N24" s="254"/>
      <c r="O24" s="250"/>
      <c r="P24" s="255"/>
      <c r="Q24" s="250"/>
      <c r="R24" s="256"/>
      <c r="S24" s="340"/>
      <c r="T24" s="340"/>
    </row>
    <row r="25" spans="2:20">
      <c r="B25" s="257"/>
      <c r="C25" s="258"/>
      <c r="D25" s="259" t="s">
        <v>36</v>
      </c>
      <c r="E25" s="260"/>
      <c r="F25" s="261"/>
      <c r="G25" s="262"/>
      <c r="I25" s="263"/>
      <c r="J25" s="264"/>
      <c r="K25" s="263"/>
      <c r="L25" s="263"/>
      <c r="M25" s="265"/>
      <c r="N25" s="265"/>
      <c r="O25" s="261"/>
      <c r="P25" s="266"/>
      <c r="Q25" s="261"/>
      <c r="R25" s="267"/>
      <c r="S25" s="340"/>
      <c r="T25" s="340"/>
    </row>
    <row r="26" spans="2:20">
      <c r="B26" s="211"/>
      <c r="C26" s="212">
        <v>81</v>
      </c>
      <c r="D26" s="213"/>
      <c r="E26" s="214" t="s">
        <v>17</v>
      </c>
      <c r="F26" s="215" t="s">
        <v>9</v>
      </c>
      <c r="G26" s="216" t="s">
        <v>53</v>
      </c>
      <c r="I26" s="217">
        <v>5</v>
      </c>
      <c r="J26" s="218" t="s">
        <v>6</v>
      </c>
      <c r="K26" s="217">
        <v>0</v>
      </c>
      <c r="L26" s="217">
        <v>0</v>
      </c>
      <c r="M26" s="219"/>
      <c r="N26" s="219"/>
      <c r="O26" s="215"/>
      <c r="P26" s="220"/>
      <c r="Q26" s="215"/>
      <c r="R26" s="221"/>
      <c r="S26" s="340"/>
      <c r="T26" s="340"/>
    </row>
    <row r="27" spans="2:20">
      <c r="B27" s="211"/>
      <c r="C27" s="212">
        <v>82</v>
      </c>
      <c r="D27" s="213"/>
      <c r="E27" s="214" t="s">
        <v>18</v>
      </c>
      <c r="F27" s="215" t="s">
        <v>9</v>
      </c>
      <c r="G27" s="216" t="s">
        <v>53</v>
      </c>
      <c r="I27" s="217">
        <v>5</v>
      </c>
      <c r="J27" s="218" t="s">
        <v>6</v>
      </c>
      <c r="K27" s="217">
        <v>0</v>
      </c>
      <c r="L27" s="217">
        <v>0</v>
      </c>
      <c r="M27" s="219"/>
      <c r="N27" s="219"/>
      <c r="O27" s="215"/>
      <c r="P27" s="220"/>
      <c r="Q27" s="215"/>
      <c r="R27" s="221"/>
      <c r="S27" s="340"/>
      <c r="T27" s="340"/>
    </row>
    <row r="28" spans="2:20">
      <c r="B28" s="211"/>
      <c r="C28" s="212">
        <v>83</v>
      </c>
      <c r="D28" s="213"/>
      <c r="E28" s="214" t="s">
        <v>19</v>
      </c>
      <c r="F28" s="215" t="s">
        <v>9</v>
      </c>
      <c r="G28" s="216" t="s">
        <v>53</v>
      </c>
      <c r="I28" s="217">
        <v>5</v>
      </c>
      <c r="J28" s="218" t="s">
        <v>6</v>
      </c>
      <c r="K28" s="217">
        <v>0</v>
      </c>
      <c r="L28" s="217">
        <v>0</v>
      </c>
      <c r="M28" s="219"/>
      <c r="N28" s="219"/>
      <c r="O28" s="215"/>
      <c r="P28" s="220"/>
      <c r="Q28" s="215"/>
      <c r="R28" s="221"/>
      <c r="S28" s="340"/>
      <c r="T28" s="340"/>
    </row>
    <row r="29" spans="2:20">
      <c r="B29" s="211"/>
      <c r="C29" s="212">
        <v>84</v>
      </c>
      <c r="D29" s="213"/>
      <c r="E29" s="214" t="s">
        <v>20</v>
      </c>
      <c r="F29" s="215" t="s">
        <v>9</v>
      </c>
      <c r="G29" s="216" t="s">
        <v>53</v>
      </c>
      <c r="I29" s="217">
        <v>5</v>
      </c>
      <c r="J29" s="218" t="s">
        <v>6</v>
      </c>
      <c r="K29" s="217">
        <v>0</v>
      </c>
      <c r="L29" s="217">
        <v>0</v>
      </c>
      <c r="M29" s="219"/>
      <c r="N29" s="219"/>
      <c r="O29" s="215"/>
      <c r="P29" s="220"/>
      <c r="Q29" s="215"/>
      <c r="R29" s="221"/>
      <c r="S29" s="340"/>
      <c r="T29" s="340"/>
    </row>
    <row r="30" spans="2:20">
      <c r="B30" s="211"/>
      <c r="C30" s="212">
        <v>85</v>
      </c>
      <c r="D30" s="213"/>
      <c r="E30" s="214" t="s">
        <v>21</v>
      </c>
      <c r="F30" s="215" t="s">
        <v>9</v>
      </c>
      <c r="G30" s="216" t="s">
        <v>53</v>
      </c>
      <c r="I30" s="217">
        <v>5</v>
      </c>
      <c r="J30" s="218" t="s">
        <v>6</v>
      </c>
      <c r="K30" s="217">
        <v>0</v>
      </c>
      <c r="L30" s="217">
        <v>0</v>
      </c>
      <c r="M30" s="219"/>
      <c r="N30" s="219"/>
      <c r="O30" s="215"/>
      <c r="P30" s="220"/>
      <c r="Q30" s="215"/>
      <c r="R30" s="221"/>
      <c r="S30" s="340"/>
      <c r="T30" s="340"/>
    </row>
    <row r="31" spans="2:20">
      <c r="B31" s="211"/>
      <c r="C31" s="212">
        <v>86</v>
      </c>
      <c r="D31" s="213"/>
      <c r="E31" s="214" t="s">
        <v>22</v>
      </c>
      <c r="F31" s="215" t="s">
        <v>9</v>
      </c>
      <c r="G31" s="216" t="s">
        <v>53</v>
      </c>
      <c r="I31" s="217">
        <v>5</v>
      </c>
      <c r="J31" s="218" t="s">
        <v>6</v>
      </c>
      <c r="K31" s="217">
        <v>0</v>
      </c>
      <c r="L31" s="217">
        <v>0</v>
      </c>
      <c r="M31" s="219"/>
      <c r="N31" s="219"/>
      <c r="O31" s="215"/>
      <c r="P31" s="220"/>
      <c r="Q31" s="215"/>
      <c r="R31" s="221"/>
      <c r="S31" s="340"/>
      <c r="T31" s="340"/>
    </row>
    <row r="32" spans="2:20" ht="14.25" thickBot="1">
      <c r="B32" s="268">
        <v>9</v>
      </c>
      <c r="C32" s="269"/>
      <c r="D32" s="270" t="s">
        <v>23</v>
      </c>
      <c r="E32" s="271"/>
      <c r="F32" s="272"/>
      <c r="G32" s="273"/>
      <c r="I32" s="274">
        <v>5</v>
      </c>
      <c r="J32" s="275" t="s">
        <v>6</v>
      </c>
      <c r="K32" s="274">
        <v>0</v>
      </c>
      <c r="L32" s="274">
        <v>0</v>
      </c>
      <c r="M32" s="276"/>
      <c r="N32" s="276"/>
      <c r="O32" s="272"/>
      <c r="P32" s="277"/>
      <c r="Q32" s="272"/>
      <c r="R32" s="278"/>
      <c r="S32" s="340"/>
      <c r="T32" s="340"/>
    </row>
    <row r="33" spans="3:20">
      <c r="S33" s="340"/>
      <c r="T33" s="340"/>
    </row>
    <row r="34" spans="3:20">
      <c r="C34" s="177"/>
      <c r="E34" s="177"/>
      <c r="S34" s="340"/>
      <c r="T34" s="340"/>
    </row>
    <row r="35" spans="3:20">
      <c r="S35" s="340"/>
      <c r="T35" s="340"/>
    </row>
    <row r="36" spans="3:20">
      <c r="S36" s="340"/>
      <c r="T36" s="340"/>
    </row>
    <row r="37" spans="3:20">
      <c r="S37" s="340"/>
      <c r="T37" s="340"/>
    </row>
    <row r="38" spans="3:20">
      <c r="S38" s="340"/>
      <c r="T38" s="340"/>
    </row>
    <row r="39" spans="3:20">
      <c r="S39" s="340"/>
      <c r="T39" s="340"/>
    </row>
    <row r="40" spans="3:20">
      <c r="S40" s="340"/>
      <c r="T40" s="340"/>
    </row>
  </sheetData>
  <phoneticPr fontId="2"/>
  <pageMargins left="0.31496062992125984" right="0.31496062992125984" top="1.1417322834645669" bottom="0.35433070866141736" header="0.70866141732283472" footer="0.11811023622047245"/>
  <pageSetup paperSize="9" scale="65" firstPageNumber="3" orientation="landscape" useFirstPageNumber="1" r:id="rId1"/>
  <headerFooter>
    <oddHeader xml:space="preserve">&amp;R&amp;"ＭＳ Ｐ明朝,標準"&amp;20 2020年度情報化評議会(CI-NET)　標準委員会　第1回　資料3-2改
2020年10月27日
</oddHead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3"/>
  <sheetViews>
    <sheetView workbookViewId="0">
      <selection activeCell="E4" sqref="E4"/>
    </sheetView>
  </sheetViews>
  <sheetFormatPr defaultColWidth="8" defaultRowHeight="15.75"/>
  <cols>
    <col min="1" max="1" width="3.77734375" style="11" customWidth="1"/>
    <col min="2" max="2" width="12.33203125" style="11" customWidth="1"/>
    <col min="3" max="3" width="18.21875" style="11" customWidth="1"/>
    <col min="4" max="4" width="10.33203125" style="11" customWidth="1"/>
    <col min="5" max="5" width="7.88671875" style="11" customWidth="1"/>
    <col min="6" max="6" width="13.77734375" style="11" customWidth="1"/>
    <col min="7" max="7" width="4.88671875" style="11" customWidth="1"/>
    <col min="8" max="8" width="10.109375" style="11" customWidth="1"/>
    <col min="9" max="9" width="2.33203125" style="11" customWidth="1"/>
    <col min="10" max="10" width="19.33203125" style="11" customWidth="1"/>
    <col min="11" max="11" width="17.88671875" style="11" customWidth="1"/>
    <col min="12" max="12" width="19.33203125" style="11" customWidth="1"/>
    <col min="13" max="13" width="14.88671875" style="11" customWidth="1"/>
    <col min="14" max="14" width="10.44140625" style="11" customWidth="1"/>
    <col min="15" max="15" width="2.88671875" style="11" customWidth="1"/>
    <col min="16" max="16" width="3.5546875" style="14" customWidth="1"/>
    <col min="17" max="17" width="17.5546875" style="14" customWidth="1"/>
    <col min="18" max="20" width="10.44140625" style="14" customWidth="1"/>
    <col min="21" max="21" width="8" style="14"/>
    <col min="22" max="16384" width="8" style="11"/>
  </cols>
  <sheetData>
    <row r="1" spans="1:21" s="3" customFormat="1" ht="21.75" thickBot="1">
      <c r="A1" s="2"/>
      <c r="B1" s="2"/>
      <c r="J1" s="4"/>
      <c r="N1" s="5" t="s">
        <v>55</v>
      </c>
      <c r="P1" s="6"/>
      <c r="Q1" s="6"/>
      <c r="R1" s="6"/>
      <c r="S1" s="6"/>
      <c r="T1" s="6"/>
      <c r="U1" s="6"/>
    </row>
    <row r="2" spans="1:21" ht="16.5" thickBot="1">
      <c r="A2" s="7"/>
      <c r="B2" s="7"/>
      <c r="C2" s="7"/>
      <c r="D2" s="7"/>
      <c r="E2" s="7"/>
      <c r="F2" s="7"/>
      <c r="G2" s="7"/>
      <c r="H2" s="7"/>
      <c r="I2" s="7"/>
      <c r="J2" s="8"/>
      <c r="K2" s="7"/>
      <c r="L2" s="8"/>
      <c r="M2" s="9"/>
      <c r="N2" s="7"/>
      <c r="O2" s="7"/>
      <c r="P2" s="10"/>
      <c r="Q2" s="10"/>
      <c r="R2" s="10"/>
      <c r="S2" s="10"/>
      <c r="T2" s="10"/>
      <c r="U2" s="10"/>
    </row>
    <row r="3" spans="1:21" ht="17.100000000000001" customHeight="1" thickBot="1">
      <c r="A3" s="7"/>
      <c r="B3" s="12" t="s">
        <v>56</v>
      </c>
      <c r="C3" s="7"/>
      <c r="D3" s="7"/>
      <c r="E3" s="7"/>
      <c r="F3" s="303" t="s">
        <v>57</v>
      </c>
      <c r="G3" s="303"/>
      <c r="H3" s="304"/>
      <c r="I3" s="304"/>
      <c r="J3" s="304"/>
      <c r="K3" s="304"/>
      <c r="L3" s="7"/>
      <c r="M3" s="7"/>
      <c r="N3" s="7"/>
      <c r="O3" s="7"/>
      <c r="P3" s="10"/>
      <c r="Q3" s="10"/>
      <c r="R3" s="10"/>
      <c r="S3" s="10"/>
      <c r="T3" s="10"/>
      <c r="U3" s="10"/>
    </row>
    <row r="4" spans="1:21" ht="17.100000000000001" customHeight="1">
      <c r="A4" s="7"/>
      <c r="B4" s="7"/>
      <c r="C4" s="7"/>
      <c r="D4" s="7"/>
      <c r="E4" s="7"/>
      <c r="F4" s="304"/>
      <c r="G4" s="304"/>
      <c r="H4" s="304"/>
      <c r="I4" s="304"/>
      <c r="J4" s="304"/>
      <c r="K4" s="304"/>
      <c r="L4" s="13" t="s">
        <v>58</v>
      </c>
      <c r="M4" s="7"/>
      <c r="N4" s="7"/>
      <c r="O4" s="7"/>
      <c r="P4" s="10"/>
      <c r="Q4" s="10"/>
      <c r="S4" s="10"/>
      <c r="T4" s="10"/>
      <c r="U4" s="10"/>
    </row>
    <row r="5" spans="1:21" ht="17.100000000000001" customHeight="1">
      <c r="A5" s="7"/>
      <c r="B5" s="7"/>
      <c r="C5" s="7"/>
      <c r="D5" s="7"/>
      <c r="E5" s="7"/>
      <c r="F5" s="7"/>
      <c r="G5" s="7"/>
      <c r="H5" s="7"/>
      <c r="I5" s="7"/>
      <c r="J5" s="7"/>
      <c r="K5" s="7"/>
      <c r="L5" s="13"/>
      <c r="M5" s="7"/>
      <c r="N5" s="7"/>
      <c r="O5" s="7"/>
      <c r="P5" s="10"/>
      <c r="Q5" s="10"/>
      <c r="S5" s="10"/>
      <c r="T5" s="10"/>
      <c r="U5" s="10"/>
    </row>
    <row r="6" spans="1:21" ht="17.100000000000001" customHeight="1">
      <c r="A6" s="7"/>
      <c r="B6" s="7"/>
      <c r="C6" s="7"/>
      <c r="D6" s="7"/>
      <c r="E6" s="7"/>
      <c r="F6" s="7"/>
      <c r="G6" s="7"/>
      <c r="H6" s="7"/>
      <c r="I6" s="7"/>
      <c r="J6" s="15" t="s">
        <v>59</v>
      </c>
      <c r="K6" s="16" t="s">
        <v>60</v>
      </c>
      <c r="L6" s="7"/>
      <c r="M6" s="7"/>
      <c r="N6" s="7"/>
      <c r="O6" s="7"/>
      <c r="P6" s="10"/>
      <c r="Q6" s="10"/>
      <c r="S6" s="10"/>
      <c r="T6" s="10"/>
      <c r="U6" s="10"/>
    </row>
    <row r="7" spans="1:21" ht="17.100000000000001" customHeight="1">
      <c r="A7" s="7"/>
      <c r="B7" s="7"/>
      <c r="C7" s="7"/>
      <c r="D7" s="7"/>
      <c r="E7" s="7"/>
      <c r="F7" s="7"/>
      <c r="G7" s="7"/>
      <c r="H7" s="7"/>
      <c r="I7" s="7"/>
      <c r="J7" s="7" t="s">
        <v>61</v>
      </c>
      <c r="K7" s="17" t="s">
        <v>62</v>
      </c>
      <c r="L7" s="13"/>
      <c r="M7" s="16" t="s">
        <v>63</v>
      </c>
      <c r="N7" s="7"/>
      <c r="O7" s="7"/>
      <c r="P7" s="10"/>
      <c r="Q7" s="10"/>
      <c r="S7" s="10"/>
      <c r="T7" s="10"/>
      <c r="U7" s="10"/>
    </row>
    <row r="8" spans="1:21" ht="17.100000000000001" customHeight="1">
      <c r="A8" s="7"/>
      <c r="B8" s="18"/>
      <c r="C8" s="7"/>
      <c r="D8" s="7"/>
      <c r="E8" s="7"/>
      <c r="F8" s="7"/>
      <c r="G8" s="7"/>
      <c r="H8" s="7"/>
      <c r="I8" s="7"/>
      <c r="J8" s="7"/>
      <c r="K8" s="7"/>
      <c r="L8" s="7"/>
      <c r="M8" s="7"/>
      <c r="N8" s="7"/>
      <c r="O8" s="7"/>
      <c r="P8" s="10"/>
      <c r="Q8" s="10"/>
      <c r="R8" s="10"/>
      <c r="S8" s="10"/>
      <c r="T8" s="10"/>
      <c r="U8" s="10"/>
    </row>
    <row r="9" spans="1:21" ht="17.100000000000001" customHeight="1">
      <c r="A9" s="7"/>
      <c r="B9" s="9" t="s">
        <v>64</v>
      </c>
      <c r="C9" s="305" t="s">
        <v>65</v>
      </c>
      <c r="D9" s="305"/>
      <c r="E9" s="305"/>
      <c r="F9" s="305"/>
      <c r="G9" s="9"/>
      <c r="H9" s="19"/>
      <c r="I9" s="19"/>
      <c r="J9" s="9" t="s">
        <v>64</v>
      </c>
      <c r="K9" s="305" t="s">
        <v>66</v>
      </c>
      <c r="L9" s="305"/>
      <c r="M9" s="305"/>
      <c r="N9" s="305"/>
      <c r="O9" s="7"/>
      <c r="P9" s="10"/>
      <c r="Q9" s="10"/>
      <c r="R9" s="10"/>
      <c r="S9" s="10"/>
      <c r="T9" s="10"/>
      <c r="U9" s="10"/>
    </row>
    <row r="10" spans="1:21" ht="17.100000000000001" customHeight="1">
      <c r="A10" s="7"/>
      <c r="B10" s="7"/>
      <c r="C10" s="302" t="s">
        <v>67</v>
      </c>
      <c r="D10" s="302"/>
      <c r="E10" s="302"/>
      <c r="F10" s="302"/>
      <c r="G10" s="9" t="s">
        <v>68</v>
      </c>
      <c r="H10" s="19"/>
      <c r="I10" s="19"/>
      <c r="J10" s="20"/>
      <c r="K10" s="302" t="s">
        <v>69</v>
      </c>
      <c r="L10" s="302"/>
      <c r="M10" s="302"/>
      <c r="N10" s="302"/>
      <c r="O10" s="7"/>
      <c r="P10" s="10"/>
      <c r="Q10" s="10"/>
      <c r="R10" s="10"/>
      <c r="S10" s="10"/>
      <c r="T10" s="10"/>
      <c r="U10" s="10"/>
    </row>
    <row r="11" spans="1:21" ht="17.100000000000001" customHeight="1">
      <c r="A11" s="7"/>
      <c r="B11" s="7"/>
      <c r="C11" s="21"/>
      <c r="D11" s="21"/>
      <c r="E11" s="21"/>
      <c r="G11" s="19"/>
      <c r="H11" s="19"/>
      <c r="I11" s="19"/>
      <c r="J11" s="20"/>
      <c r="K11" s="7"/>
      <c r="L11" s="7"/>
      <c r="M11" s="7"/>
      <c r="N11" s="7"/>
      <c r="O11" s="7"/>
      <c r="P11" s="10"/>
      <c r="Q11" s="10"/>
      <c r="R11" s="10"/>
      <c r="S11" s="10"/>
      <c r="T11" s="10"/>
      <c r="U11" s="10"/>
    </row>
    <row r="12" spans="1:21" ht="17.100000000000001" customHeight="1">
      <c r="A12" s="7"/>
      <c r="B12" s="7" t="s">
        <v>70</v>
      </c>
      <c r="C12" s="306" t="s">
        <v>71</v>
      </c>
      <c r="D12" s="307"/>
      <c r="E12" s="307"/>
      <c r="F12" s="307"/>
      <c r="G12" s="22"/>
      <c r="H12" s="19"/>
      <c r="I12" s="19"/>
      <c r="J12" s="9" t="s">
        <v>72</v>
      </c>
      <c r="K12" s="308" t="s">
        <v>73</v>
      </c>
      <c r="L12" s="305"/>
      <c r="M12" s="305"/>
      <c r="N12" s="305"/>
      <c r="O12" s="7"/>
      <c r="P12" s="10"/>
      <c r="Q12" s="10"/>
      <c r="R12" s="11"/>
      <c r="S12" s="11"/>
      <c r="T12" s="11"/>
      <c r="U12" s="11"/>
    </row>
    <row r="13" spans="1:21" ht="17.100000000000001" customHeight="1">
      <c r="A13" s="7"/>
      <c r="B13" s="23" t="s">
        <v>74</v>
      </c>
      <c r="C13" s="301" t="s">
        <v>75</v>
      </c>
      <c r="D13" s="301"/>
      <c r="E13" s="301"/>
      <c r="F13" s="301"/>
      <c r="G13" s="22"/>
      <c r="H13" s="19"/>
      <c r="I13" s="19"/>
      <c r="J13" s="9" t="s">
        <v>76</v>
      </c>
      <c r="K13" s="309" t="s">
        <v>77</v>
      </c>
      <c r="L13" s="302"/>
      <c r="M13" s="302"/>
      <c r="N13" s="302"/>
      <c r="O13" s="7"/>
      <c r="P13" s="10"/>
      <c r="Q13" s="10"/>
      <c r="R13" s="10"/>
      <c r="S13" s="10"/>
      <c r="T13" s="10"/>
      <c r="U13" s="10"/>
    </row>
    <row r="14" spans="1:21" ht="17.100000000000001" customHeight="1">
      <c r="A14" s="7"/>
      <c r="B14" s="24" t="s">
        <v>78</v>
      </c>
      <c r="C14" s="310" t="s">
        <v>79</v>
      </c>
      <c r="D14" s="311"/>
      <c r="E14" s="311"/>
      <c r="F14" s="311"/>
      <c r="G14" s="25"/>
      <c r="H14" s="19"/>
      <c r="I14" s="19"/>
      <c r="J14" s="7" t="s">
        <v>80</v>
      </c>
      <c r="K14" s="26" t="s">
        <v>81</v>
      </c>
      <c r="L14" s="19" t="s">
        <v>82</v>
      </c>
      <c r="M14" s="27" t="s">
        <v>83</v>
      </c>
      <c r="N14" s="28"/>
      <c r="O14" s="7"/>
      <c r="P14" s="10"/>
      <c r="Q14" s="10"/>
      <c r="R14" s="10"/>
      <c r="S14" s="10"/>
      <c r="T14" s="10"/>
      <c r="U14" s="10"/>
    </row>
    <row r="15" spans="1:21" ht="17.100000000000001" customHeight="1">
      <c r="A15" s="7"/>
      <c r="B15" s="29" t="s">
        <v>84</v>
      </c>
      <c r="C15" s="300" t="s">
        <v>85</v>
      </c>
      <c r="D15" s="301"/>
      <c r="E15" s="301"/>
      <c r="F15" s="301"/>
      <c r="G15" s="22"/>
      <c r="H15" s="7"/>
      <c r="I15" s="7"/>
      <c r="J15" s="9" t="s">
        <v>86</v>
      </c>
      <c r="K15" s="302" t="s">
        <v>87</v>
      </c>
      <c r="L15" s="302"/>
      <c r="M15" s="302"/>
      <c r="N15" s="302"/>
      <c r="O15" s="7"/>
      <c r="P15" s="10"/>
      <c r="Q15" s="10"/>
      <c r="R15" s="10"/>
      <c r="S15" s="10"/>
      <c r="T15" s="10"/>
      <c r="U15" s="10"/>
    </row>
    <row r="16" spans="1:21" ht="17.100000000000001" customHeight="1">
      <c r="A16" s="7"/>
      <c r="B16" s="7"/>
      <c r="C16" s="300"/>
      <c r="D16" s="301"/>
      <c r="E16" s="301"/>
      <c r="F16" s="301"/>
      <c r="G16" s="22"/>
      <c r="H16" s="19"/>
      <c r="I16" s="19"/>
      <c r="J16" s="7"/>
      <c r="K16" s="302"/>
      <c r="L16" s="302"/>
      <c r="M16" s="302"/>
      <c r="N16" s="302"/>
      <c r="O16" s="7"/>
      <c r="P16" s="10"/>
      <c r="Q16" s="10"/>
      <c r="R16" s="10"/>
      <c r="S16" s="10"/>
      <c r="T16" s="10"/>
      <c r="U16" s="10"/>
    </row>
    <row r="17" spans="1:22" ht="17.100000000000001" customHeight="1">
      <c r="A17" s="7"/>
      <c r="B17" s="30" t="s">
        <v>88</v>
      </c>
      <c r="C17" s="302" t="s">
        <v>89</v>
      </c>
      <c r="D17" s="302"/>
      <c r="E17" s="302"/>
      <c r="F17" s="302"/>
      <c r="G17" s="7"/>
      <c r="H17" s="19"/>
      <c r="I17" s="19"/>
      <c r="J17" s="30" t="s">
        <v>88</v>
      </c>
      <c r="K17" s="302" t="s">
        <v>90</v>
      </c>
      <c r="L17" s="302"/>
      <c r="M17" s="302"/>
      <c r="N17" s="302"/>
      <c r="O17" s="7"/>
      <c r="P17" s="10"/>
      <c r="Q17" s="10"/>
      <c r="R17" s="10"/>
      <c r="S17" s="10"/>
      <c r="T17" s="10"/>
      <c r="U17" s="10"/>
    </row>
    <row r="18" spans="1:22" ht="17.100000000000001" customHeight="1">
      <c r="A18" s="7"/>
      <c r="B18" s="30" t="s">
        <v>91</v>
      </c>
      <c r="C18" s="312" t="s">
        <v>92</v>
      </c>
      <c r="D18" s="313"/>
      <c r="E18" s="313"/>
      <c r="F18" s="313"/>
      <c r="G18" s="15"/>
      <c r="H18" s="19"/>
      <c r="I18" s="19"/>
      <c r="J18" s="30" t="s">
        <v>91</v>
      </c>
      <c r="K18" s="312" t="s">
        <v>93</v>
      </c>
      <c r="L18" s="313"/>
      <c r="M18" s="313"/>
      <c r="N18" s="313"/>
      <c r="O18" s="7"/>
      <c r="P18" s="10"/>
      <c r="Q18" s="10"/>
      <c r="R18" s="10"/>
      <c r="S18" s="10"/>
      <c r="T18" s="10"/>
      <c r="U18" s="10"/>
    </row>
    <row r="19" spans="1:22" ht="17.100000000000001" customHeight="1">
      <c r="A19" s="7"/>
      <c r="B19" s="7" t="s">
        <v>94</v>
      </c>
      <c r="C19" s="26" t="s">
        <v>95</v>
      </c>
      <c r="D19" s="17"/>
      <c r="E19" s="17"/>
      <c r="F19" s="17"/>
      <c r="G19" s="7"/>
      <c r="H19" s="19"/>
      <c r="I19" s="19"/>
      <c r="J19" s="9" t="s">
        <v>186</v>
      </c>
      <c r="K19" s="26" t="s">
        <v>183</v>
      </c>
      <c r="L19" s="17"/>
      <c r="M19" s="17"/>
      <c r="N19" s="17"/>
      <c r="O19" s="7"/>
      <c r="P19" s="31"/>
      <c r="Q19" s="31"/>
      <c r="R19" s="31"/>
      <c r="S19" s="31"/>
      <c r="T19" s="31"/>
      <c r="U19" s="31"/>
    </row>
    <row r="20" spans="1:22" ht="17.100000000000001" customHeight="1">
      <c r="A20" s="7"/>
      <c r="B20" s="7"/>
      <c r="C20" s="7"/>
      <c r="D20" s="7"/>
      <c r="E20" s="7"/>
      <c r="F20" s="7"/>
      <c r="G20" s="7"/>
      <c r="H20" s="19"/>
      <c r="I20" s="19"/>
      <c r="J20" s="137"/>
      <c r="K20" s="32"/>
      <c r="L20" s="7"/>
      <c r="M20" s="7"/>
      <c r="N20" s="7"/>
      <c r="O20" s="7"/>
      <c r="P20" s="10"/>
      <c r="R20" s="10"/>
      <c r="S20" s="10"/>
      <c r="T20" s="10"/>
      <c r="U20" s="10"/>
    </row>
    <row r="21" spans="1:22" ht="17.100000000000001" customHeight="1">
      <c r="A21" s="7"/>
      <c r="B21" s="7" t="s">
        <v>96</v>
      </c>
      <c r="C21" s="33" t="s">
        <v>97</v>
      </c>
      <c r="D21" s="33"/>
      <c r="E21" s="33"/>
      <c r="F21" s="33"/>
      <c r="G21" s="34"/>
      <c r="H21" s="34"/>
      <c r="I21" s="34"/>
      <c r="J21" s="138" t="s">
        <v>188</v>
      </c>
      <c r="K21" s="16" t="s">
        <v>189</v>
      </c>
      <c r="L21" s="35" t="s">
        <v>98</v>
      </c>
      <c r="M21" s="139" t="s">
        <v>187</v>
      </c>
      <c r="N21" s="16"/>
      <c r="O21" s="7"/>
      <c r="P21" s="10"/>
      <c r="U21" s="7"/>
      <c r="V21" s="7"/>
    </row>
    <row r="22" spans="1:22" ht="17.100000000000001" customHeight="1">
      <c r="A22" s="7"/>
      <c r="B22" s="7"/>
      <c r="C22" s="34"/>
      <c r="D22" s="34"/>
      <c r="E22" s="34"/>
      <c r="F22" s="34"/>
      <c r="G22" s="34"/>
      <c r="H22" s="34"/>
      <c r="I22" s="34"/>
      <c r="J22" s="35"/>
      <c r="K22" s="7"/>
      <c r="L22" s="35"/>
      <c r="M22" s="7"/>
      <c r="N22" s="7"/>
      <c r="O22" s="7"/>
      <c r="P22" s="10"/>
      <c r="U22" s="7"/>
      <c r="V22" s="7"/>
    </row>
    <row r="23" spans="1:22" ht="17.100000000000001" customHeight="1">
      <c r="A23" s="7"/>
      <c r="B23" s="7"/>
      <c r="C23" s="8"/>
      <c r="D23" s="7"/>
      <c r="E23" s="7"/>
      <c r="F23" s="7"/>
      <c r="G23" s="7"/>
      <c r="H23" s="19"/>
      <c r="I23" s="19"/>
      <c r="M23" s="34"/>
      <c r="N23" s="34"/>
      <c r="O23" s="7"/>
      <c r="P23" s="10"/>
      <c r="Q23" s="11"/>
      <c r="R23" s="11"/>
      <c r="S23" s="11"/>
      <c r="T23" s="10"/>
      <c r="U23" s="10"/>
    </row>
    <row r="24" spans="1:22" ht="19.5" customHeight="1">
      <c r="A24" s="7"/>
      <c r="B24" s="7"/>
      <c r="C24" s="314" t="s">
        <v>99</v>
      </c>
      <c r="D24" s="316">
        <f>K30+L30</f>
        <v>65186</v>
      </c>
      <c r="E24" s="316"/>
      <c r="F24" s="316"/>
      <c r="G24" s="36"/>
      <c r="H24" s="7"/>
      <c r="I24" s="7"/>
      <c r="J24" s="37"/>
      <c r="K24" s="38" t="s">
        <v>100</v>
      </c>
      <c r="L24" s="39" t="s">
        <v>101</v>
      </c>
      <c r="M24" s="40"/>
      <c r="N24" s="7"/>
      <c r="O24" s="7"/>
      <c r="P24" s="10"/>
      <c r="Q24" s="11"/>
      <c r="R24" s="11"/>
      <c r="S24" s="11"/>
      <c r="T24" s="10"/>
      <c r="U24" s="10"/>
    </row>
    <row r="25" spans="1:22" ht="17.100000000000001" customHeight="1">
      <c r="A25" s="7"/>
      <c r="B25" s="7"/>
      <c r="C25" s="315"/>
      <c r="D25" s="317"/>
      <c r="E25" s="317"/>
      <c r="F25" s="317"/>
      <c r="G25" s="41"/>
      <c r="H25" s="7"/>
      <c r="I25" s="42"/>
      <c r="J25" s="43" t="s">
        <v>102</v>
      </c>
      <c r="K25" s="44">
        <f>【内訳明細1請求毎案】!L35</f>
        <v>59260</v>
      </c>
      <c r="L25" s="44">
        <f>K25*0.1</f>
        <v>5926</v>
      </c>
      <c r="M25" s="7"/>
      <c r="N25" s="7"/>
      <c r="O25" s="7"/>
      <c r="P25" s="10"/>
      <c r="Q25" s="11"/>
      <c r="R25" s="11"/>
      <c r="S25" s="11"/>
      <c r="T25" s="10"/>
      <c r="U25" s="10"/>
    </row>
    <row r="26" spans="1:22" ht="19.5" customHeight="1">
      <c r="A26" s="7"/>
      <c r="B26" s="45"/>
      <c r="C26" s="7"/>
      <c r="D26" s="7"/>
      <c r="E26" s="7"/>
      <c r="F26" s="7"/>
      <c r="G26" s="7"/>
      <c r="H26" s="7"/>
      <c r="I26" s="46"/>
      <c r="J26" s="43" t="s">
        <v>103</v>
      </c>
      <c r="K26" s="44">
        <v>0</v>
      </c>
      <c r="L26" s="44">
        <f t="shared" ref="L26:L30" si="0">K26*0.1</f>
        <v>0</v>
      </c>
      <c r="M26" s="7"/>
      <c r="N26" s="47"/>
      <c r="O26" s="7"/>
      <c r="Q26" s="11"/>
      <c r="R26" s="11"/>
      <c r="S26" s="11"/>
    </row>
    <row r="27" spans="1:22" ht="19.5">
      <c r="A27" s="7"/>
      <c r="B27" s="48"/>
      <c r="C27" s="7"/>
      <c r="D27" s="7"/>
      <c r="E27" s="7"/>
      <c r="F27" s="7"/>
      <c r="G27" s="7"/>
      <c r="H27" s="7"/>
      <c r="I27" s="7"/>
      <c r="J27" s="43" t="s">
        <v>104</v>
      </c>
      <c r="K27" s="44">
        <v>0</v>
      </c>
      <c r="L27" s="44">
        <f t="shared" si="0"/>
        <v>0</v>
      </c>
      <c r="M27" s="7"/>
      <c r="N27" s="49"/>
      <c r="O27" s="7"/>
      <c r="Q27" s="11"/>
      <c r="R27" s="11"/>
      <c r="S27" s="11"/>
    </row>
    <row r="28" spans="1:22" ht="19.5">
      <c r="A28" s="7"/>
      <c r="B28" s="7"/>
      <c r="C28" s="7"/>
      <c r="D28" s="7"/>
      <c r="E28" s="7"/>
      <c r="F28" s="7"/>
      <c r="G28" s="7"/>
      <c r="H28" s="7"/>
      <c r="I28" s="7"/>
      <c r="J28" s="37" t="s">
        <v>105</v>
      </c>
      <c r="K28" s="44">
        <v>0</v>
      </c>
      <c r="L28" s="44">
        <f t="shared" si="0"/>
        <v>0</v>
      </c>
      <c r="M28" s="7"/>
      <c r="N28" s="49"/>
      <c r="O28" s="7"/>
      <c r="Q28" s="11"/>
      <c r="R28" s="11"/>
      <c r="S28" s="11"/>
    </row>
    <row r="29" spans="1:22" ht="19.5">
      <c r="A29" s="7"/>
      <c r="B29" s="7"/>
      <c r="C29" s="7"/>
      <c r="D29" s="7"/>
      <c r="E29" s="7"/>
      <c r="F29" s="7"/>
      <c r="G29" s="7"/>
      <c r="H29" s="7"/>
      <c r="I29" s="7"/>
      <c r="J29" s="37"/>
      <c r="K29" s="44">
        <v>0</v>
      </c>
      <c r="L29" s="44">
        <f t="shared" si="0"/>
        <v>0</v>
      </c>
      <c r="M29" s="7"/>
      <c r="N29" s="49"/>
      <c r="O29" s="7"/>
      <c r="Q29" s="11"/>
      <c r="R29" s="11"/>
      <c r="S29" s="11"/>
    </row>
    <row r="30" spans="1:22" ht="19.5">
      <c r="A30" s="7"/>
      <c r="B30" s="7"/>
      <c r="C30" s="7"/>
      <c r="D30" s="7"/>
      <c r="E30" s="7"/>
      <c r="F30" s="7"/>
      <c r="G30" s="7"/>
      <c r="H30" s="7"/>
      <c r="I30" s="7"/>
      <c r="J30" s="50" t="s">
        <v>106</v>
      </c>
      <c r="K30" s="44">
        <f>SUM(K25:K28)</f>
        <v>59260</v>
      </c>
      <c r="L30" s="44">
        <f t="shared" si="0"/>
        <v>5926</v>
      </c>
      <c r="N30" s="49"/>
      <c r="O30" s="7"/>
      <c r="V30" s="14"/>
    </row>
    <row r="31" spans="1:22" ht="19.5">
      <c r="A31" s="7"/>
      <c r="B31" s="7"/>
      <c r="C31" s="7"/>
      <c r="D31" s="7" t="s">
        <v>107</v>
      </c>
      <c r="E31" s="7"/>
      <c r="F31" s="7"/>
      <c r="G31" s="7"/>
      <c r="H31" s="7"/>
      <c r="I31" s="7"/>
      <c r="J31" s="51" t="s">
        <v>108</v>
      </c>
      <c r="K31" s="7"/>
      <c r="L31" s="7"/>
      <c r="M31" s="7"/>
      <c r="N31" s="49"/>
      <c r="O31" s="7"/>
      <c r="V31" s="14"/>
    </row>
    <row r="32" spans="1:22">
      <c r="A32" s="7"/>
      <c r="B32" s="7"/>
      <c r="E32" s="7" t="s">
        <v>107</v>
      </c>
      <c r="F32" s="7"/>
      <c r="G32" s="7"/>
      <c r="H32" s="7"/>
      <c r="I32" s="7"/>
      <c r="J32" s="52" t="s">
        <v>109</v>
      </c>
      <c r="K32" s="7"/>
      <c r="L32" s="7"/>
      <c r="M32" s="7"/>
      <c r="N32" s="7"/>
      <c r="O32" s="7"/>
      <c r="V32" s="14"/>
    </row>
    <row r="33" spans="1:22">
      <c r="A33" s="7"/>
      <c r="B33" s="7"/>
      <c r="E33" s="7"/>
      <c r="F33" s="7"/>
      <c r="G33" s="7"/>
      <c r="H33" s="7"/>
      <c r="I33" s="7"/>
      <c r="K33" s="7"/>
      <c r="L33" s="7"/>
      <c r="M33" s="7"/>
      <c r="N33" s="7"/>
      <c r="O33" s="7"/>
      <c r="V33" s="14"/>
    </row>
  </sheetData>
  <mergeCells count="20">
    <mergeCell ref="C17:F17"/>
    <mergeCell ref="K17:N17"/>
    <mergeCell ref="C18:F18"/>
    <mergeCell ref="K18:N18"/>
    <mergeCell ref="C24:C25"/>
    <mergeCell ref="D24:F25"/>
    <mergeCell ref="C16:F16"/>
    <mergeCell ref="K16:N16"/>
    <mergeCell ref="F3:K4"/>
    <mergeCell ref="C9:F9"/>
    <mergeCell ref="K9:N9"/>
    <mergeCell ref="C10:F10"/>
    <mergeCell ref="K10:N10"/>
    <mergeCell ref="C12:F12"/>
    <mergeCell ref="K12:N12"/>
    <mergeCell ref="C13:F13"/>
    <mergeCell ref="K13:N13"/>
    <mergeCell ref="C14:F14"/>
    <mergeCell ref="C15:F15"/>
    <mergeCell ref="K15:N15"/>
  </mergeCells>
  <phoneticPr fontId="2"/>
  <pageMargins left="0.9055118110236221" right="0.9055118110236221" top="1.1417322834645669" bottom="0.55118110236220474" header="0.70866141732283472" footer="0.11811023622047245"/>
  <pageSetup paperSize="9" scale="62" firstPageNumber="43" orientation="landscape" r:id="rId1"/>
  <headerFooter>
    <oddHeader>&amp;L&amp;24&amp;A&amp;R&amp;"ＭＳ Ｐゴシック,標準"&amp;20 2019年度　情報化評議会(CI-NET)　標準委員会　LiteS規約WG　第5回　資料5-1
2020年1月15日</oddHeader>
    <oddFooter>&amp;C&amp;P</oddFooter>
  </headerFooter>
  <rowBreaks count="1" manualBreakCount="1">
    <brk id="23" max="14" man="1"/>
  </rowBreaks>
  <colBreaks count="1" manualBreakCount="1">
    <brk id="10" max="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6"/>
  <sheetViews>
    <sheetView topLeftCell="B11" zoomScale="75" zoomScaleNormal="75" workbookViewId="0">
      <selection activeCell="E4" sqref="E4"/>
    </sheetView>
  </sheetViews>
  <sheetFormatPr defaultColWidth="8" defaultRowHeight="23.25" customHeight="1"/>
  <cols>
    <col min="1" max="1" width="6.77734375" style="53" hidden="1" customWidth="1"/>
    <col min="2" max="2" width="5.77734375" style="53" customWidth="1"/>
    <col min="3" max="3" width="3.5546875" style="53" customWidth="1"/>
    <col min="4" max="4" width="13.21875" style="54" customWidth="1"/>
    <col min="5" max="5" width="13" style="55" customWidth="1"/>
    <col min="6" max="6" width="37" style="53" customWidth="1"/>
    <col min="7" max="7" width="30" style="53" customWidth="1"/>
    <col min="8" max="8" width="11.6640625" style="53" customWidth="1"/>
    <col min="9" max="9" width="9.44140625" style="53" customWidth="1"/>
    <col min="10" max="10" width="10.77734375" style="56" customWidth="1"/>
    <col min="11" max="11" width="2.77734375" style="53" customWidth="1"/>
    <col min="12" max="12" width="12.77734375" style="56" customWidth="1"/>
    <col min="13" max="13" width="18" style="53" customWidth="1"/>
    <col min="14" max="14" width="8.21875" style="54" customWidth="1"/>
    <col min="15" max="15" width="10.21875" style="53" customWidth="1"/>
    <col min="16" max="16" width="8.6640625" style="53" customWidth="1"/>
    <col min="17" max="17" width="3.33203125" style="53" customWidth="1"/>
    <col min="18" max="18" width="9" style="54" customWidth="1"/>
    <col min="19" max="19" width="1.77734375" style="53" customWidth="1"/>
    <col min="20" max="20" width="10" style="57" customWidth="1"/>
    <col min="21" max="21" width="8.44140625" style="53" customWidth="1"/>
    <col min="22" max="25" width="8" style="53"/>
    <col min="26" max="26" width="23.44140625" style="53" customWidth="1"/>
    <col min="27" max="28" width="13.6640625" style="53" customWidth="1"/>
    <col min="29" max="16384" width="8" style="53"/>
  </cols>
  <sheetData>
    <row r="1" spans="1:28" ht="5.0999999999999996" customHeight="1">
      <c r="A1" s="53" t="s">
        <v>110</v>
      </c>
      <c r="D1" s="54" t="s">
        <v>111</v>
      </c>
      <c r="E1" s="55" t="s">
        <v>112</v>
      </c>
      <c r="F1" s="53" t="s">
        <v>113</v>
      </c>
      <c r="J1" s="56" t="s">
        <v>114</v>
      </c>
      <c r="N1" s="54" t="s">
        <v>115</v>
      </c>
      <c r="O1" s="53" t="s">
        <v>116</v>
      </c>
      <c r="P1" s="53" t="s">
        <v>117</v>
      </c>
      <c r="R1" s="54" t="s">
        <v>118</v>
      </c>
      <c r="T1" s="57" t="s">
        <v>119</v>
      </c>
    </row>
    <row r="2" spans="1:28" ht="5.0999999999999996" customHeight="1" thickBot="1">
      <c r="A2" s="53">
        <v>0</v>
      </c>
      <c r="D2" s="54" t="s">
        <v>120</v>
      </c>
      <c r="E2" s="55" t="s">
        <v>121</v>
      </c>
      <c r="F2" s="53" t="s">
        <v>122</v>
      </c>
      <c r="J2" s="56" t="s">
        <v>123</v>
      </c>
      <c r="L2" s="56" t="s">
        <v>124</v>
      </c>
      <c r="N2" s="54" t="s">
        <v>125</v>
      </c>
      <c r="O2" s="53" t="s">
        <v>126</v>
      </c>
      <c r="P2" s="53" t="s">
        <v>127</v>
      </c>
      <c r="R2" s="54" t="s">
        <v>128</v>
      </c>
      <c r="T2" s="57" t="s">
        <v>129</v>
      </c>
    </row>
    <row r="3" spans="1:28" s="58" customFormat="1" ht="23.25" customHeight="1" thickBot="1">
      <c r="D3" s="59"/>
      <c r="E3" s="60"/>
      <c r="J3" s="61"/>
      <c r="L3" s="61"/>
      <c r="N3" s="59"/>
      <c r="R3" s="59"/>
      <c r="S3" s="62"/>
      <c r="T3" s="5" t="s">
        <v>130</v>
      </c>
    </row>
    <row r="5" spans="1:28" ht="23.25" customHeight="1">
      <c r="B5" s="63"/>
      <c r="D5" s="64" t="s">
        <v>131</v>
      </c>
      <c r="E5" s="65"/>
      <c r="F5" s="63"/>
      <c r="G5" s="63"/>
      <c r="H5" s="63"/>
      <c r="I5" s="63"/>
      <c r="K5" s="66"/>
      <c r="L5" s="67"/>
      <c r="M5" s="63"/>
      <c r="Q5" s="66" t="s">
        <v>132</v>
      </c>
      <c r="R5" s="56"/>
      <c r="T5" s="53" t="s">
        <v>133</v>
      </c>
    </row>
    <row r="6" spans="1:28" ht="23.25" customHeight="1">
      <c r="D6" s="68" t="s">
        <v>134</v>
      </c>
      <c r="E6" s="69"/>
      <c r="K6" s="66"/>
      <c r="L6" s="67"/>
      <c r="Q6" s="66" t="s">
        <v>135</v>
      </c>
      <c r="R6" s="56"/>
      <c r="T6" s="70" t="s">
        <v>136</v>
      </c>
      <c r="U6" s="70"/>
    </row>
    <row r="7" spans="1:28" ht="23.25" customHeight="1">
      <c r="F7" s="71"/>
      <c r="G7" s="71"/>
      <c r="H7" s="72" t="s">
        <v>137</v>
      </c>
      <c r="I7" s="71"/>
      <c r="J7" s="73"/>
      <c r="M7" s="71"/>
      <c r="P7" s="72"/>
      <c r="Q7" s="72"/>
    </row>
    <row r="8" spans="1:28" ht="23.25" customHeight="1">
      <c r="C8" s="322" t="s">
        <v>138</v>
      </c>
      <c r="D8" s="74" t="s">
        <v>139</v>
      </c>
      <c r="E8" s="75" t="s">
        <v>140</v>
      </c>
      <c r="F8" s="324" t="s">
        <v>141</v>
      </c>
      <c r="G8" s="324" t="s">
        <v>142</v>
      </c>
      <c r="H8" s="324" t="s">
        <v>143</v>
      </c>
      <c r="I8" s="324" t="s">
        <v>144</v>
      </c>
      <c r="J8" s="318" t="s">
        <v>28</v>
      </c>
      <c r="K8" s="319"/>
      <c r="L8" s="326" t="s">
        <v>145</v>
      </c>
      <c r="M8" s="324" t="s">
        <v>146</v>
      </c>
      <c r="N8" s="328" t="s">
        <v>147</v>
      </c>
      <c r="O8" s="76" t="s">
        <v>148</v>
      </c>
      <c r="P8" s="318" t="s">
        <v>149</v>
      </c>
      <c r="Q8" s="319"/>
      <c r="R8" s="318" t="s">
        <v>150</v>
      </c>
      <c r="S8" s="319"/>
      <c r="T8" s="77" t="s">
        <v>151</v>
      </c>
    </row>
    <row r="9" spans="1:28" ht="23.25" customHeight="1">
      <c r="C9" s="323"/>
      <c r="D9" s="78" t="s">
        <v>152</v>
      </c>
      <c r="E9" s="79" t="s">
        <v>153</v>
      </c>
      <c r="F9" s="325"/>
      <c r="G9" s="325"/>
      <c r="H9" s="325"/>
      <c r="I9" s="325"/>
      <c r="J9" s="320"/>
      <c r="K9" s="321"/>
      <c r="L9" s="327"/>
      <c r="M9" s="325"/>
      <c r="N9" s="325"/>
      <c r="O9" s="80" t="s">
        <v>154</v>
      </c>
      <c r="P9" s="320" t="s">
        <v>155</v>
      </c>
      <c r="Q9" s="321"/>
      <c r="R9" s="320"/>
      <c r="S9" s="321"/>
      <c r="T9" s="81" t="s">
        <v>156</v>
      </c>
    </row>
    <row r="10" spans="1:28" ht="23.25" customHeight="1">
      <c r="A10" s="53">
        <f>ROW()/2-3</f>
        <v>2</v>
      </c>
      <c r="C10" s="82"/>
      <c r="D10" s="83">
        <v>123456</v>
      </c>
      <c r="E10" s="84">
        <v>43515</v>
      </c>
      <c r="F10" s="85" t="s">
        <v>157</v>
      </c>
      <c r="G10" s="85"/>
      <c r="H10" s="85"/>
      <c r="I10" s="85"/>
      <c r="J10" s="86"/>
      <c r="K10" s="87" t="s">
        <v>158</v>
      </c>
      <c r="L10" s="88" t="s">
        <v>158</v>
      </c>
      <c r="M10" s="85"/>
      <c r="N10" s="89" t="s">
        <v>40</v>
      </c>
      <c r="O10" s="90">
        <v>43667</v>
      </c>
      <c r="P10" s="91">
        <v>31</v>
      </c>
      <c r="Q10" s="92" t="s">
        <v>158</v>
      </c>
      <c r="R10" s="93" t="s">
        <v>5</v>
      </c>
      <c r="S10" s="92" t="s">
        <v>158</v>
      </c>
      <c r="T10" s="94" t="s">
        <v>159</v>
      </c>
      <c r="U10" s="53" t="str">
        <f ca="1">IF(ISBLANK(INDIRECT($A$1&amp;"!B"&amp;($A10+$A$2))),"",IFERROR(TEXT(INDIRECT($A$1&amp;"!"&amp;U$1&amp;($A10+$A$2)),"@"),""))</f>
        <v/>
      </c>
      <c r="V10" s="95"/>
      <c r="AA10" s="95"/>
      <c r="AB10" s="95"/>
    </row>
    <row r="11" spans="1:28" ht="23.25" customHeight="1">
      <c r="A11" s="53">
        <f>A10</f>
        <v>2</v>
      </c>
      <c r="C11" s="96"/>
      <c r="D11" s="97" t="s">
        <v>161</v>
      </c>
      <c r="E11" s="97">
        <v>4924040</v>
      </c>
      <c r="F11" s="98"/>
      <c r="G11" s="98"/>
      <c r="H11" s="98">
        <v>31</v>
      </c>
      <c r="I11" s="99"/>
      <c r="J11" s="100">
        <v>15000</v>
      </c>
      <c r="K11" s="101" t="s">
        <v>158</v>
      </c>
      <c r="L11" s="99">
        <v>15000</v>
      </c>
      <c r="M11" s="98"/>
      <c r="N11" s="97" t="s">
        <v>162</v>
      </c>
      <c r="O11" s="90">
        <v>43697</v>
      </c>
      <c r="P11" s="102">
        <v>1</v>
      </c>
      <c r="Q11" s="103" t="s">
        <v>158</v>
      </c>
      <c r="R11" s="93" t="s">
        <v>6</v>
      </c>
      <c r="S11" s="104" t="s">
        <v>158</v>
      </c>
      <c r="T11" s="105">
        <v>0.1</v>
      </c>
      <c r="U11" s="53" t="str">
        <f ca="1">IF(ISBLANK(INDIRECT($A$1&amp;"!B"&amp;($A11+$A$2))),"",IFERROR(TEXT(INDIRECT($A$1&amp;"!"&amp;U$2&amp;($A11+$A$2)),"@"),""))</f>
        <v/>
      </c>
      <c r="V11" s="95"/>
      <c r="AA11" s="106"/>
      <c r="AB11" s="106"/>
    </row>
    <row r="12" spans="1:28" ht="23.25" customHeight="1">
      <c r="A12" s="53">
        <f>ROW()/2-3</f>
        <v>3</v>
      </c>
      <c r="C12" s="82"/>
      <c r="D12" s="83">
        <v>234567</v>
      </c>
      <c r="E12" s="84">
        <v>43515</v>
      </c>
      <c r="F12" s="85" t="s">
        <v>163</v>
      </c>
      <c r="G12" s="85"/>
      <c r="H12" s="85"/>
      <c r="I12" s="107"/>
      <c r="J12" s="108"/>
      <c r="K12" s="109" t="s">
        <v>158</v>
      </c>
      <c r="L12" s="110" t="s">
        <v>158</v>
      </c>
      <c r="M12" s="85"/>
      <c r="N12" s="89" t="s">
        <v>40</v>
      </c>
      <c r="O12" s="90">
        <v>43667</v>
      </c>
      <c r="P12" s="91">
        <v>31</v>
      </c>
      <c r="Q12" s="92" t="s">
        <v>158</v>
      </c>
      <c r="R12" s="93" t="s">
        <v>5</v>
      </c>
      <c r="S12" s="92" t="s">
        <v>158</v>
      </c>
      <c r="T12" s="94" t="s">
        <v>159</v>
      </c>
      <c r="V12" s="95"/>
      <c r="AA12" s="106"/>
      <c r="AB12" s="106"/>
    </row>
    <row r="13" spans="1:28" ht="23.25" customHeight="1">
      <c r="A13" s="53">
        <f>A12</f>
        <v>3</v>
      </c>
      <c r="C13" s="96"/>
      <c r="D13" s="97" t="s">
        <v>161</v>
      </c>
      <c r="E13" s="97">
        <v>4924040</v>
      </c>
      <c r="F13" s="98"/>
      <c r="G13" s="98"/>
      <c r="H13" s="98">
        <v>31</v>
      </c>
      <c r="I13" s="99"/>
      <c r="J13" s="100">
        <v>1800</v>
      </c>
      <c r="K13" s="101" t="s">
        <v>158</v>
      </c>
      <c r="L13" s="99">
        <v>1800</v>
      </c>
      <c r="M13" s="98"/>
      <c r="N13" s="97" t="s">
        <v>162</v>
      </c>
      <c r="O13" s="90">
        <v>43697</v>
      </c>
      <c r="P13" s="102">
        <v>1</v>
      </c>
      <c r="Q13" s="103" t="s">
        <v>158</v>
      </c>
      <c r="R13" s="93" t="s">
        <v>6</v>
      </c>
      <c r="S13" s="104" t="s">
        <v>158</v>
      </c>
      <c r="T13" s="105">
        <v>0.1</v>
      </c>
      <c r="V13" s="95"/>
      <c r="AA13" s="106"/>
      <c r="AB13" s="106"/>
    </row>
    <row r="14" spans="1:28" ht="23.25" customHeight="1">
      <c r="A14" s="53">
        <f>ROW()/2-3</f>
        <v>4</v>
      </c>
      <c r="C14" s="82"/>
      <c r="D14" s="83"/>
      <c r="E14" s="84">
        <v>43515</v>
      </c>
      <c r="F14" s="85" t="s">
        <v>164</v>
      </c>
      <c r="G14" s="85"/>
      <c r="H14" s="85"/>
      <c r="I14" s="107"/>
      <c r="J14" s="108"/>
      <c r="K14" s="109" t="s">
        <v>158</v>
      </c>
      <c r="L14" s="110" t="s">
        <v>158</v>
      </c>
      <c r="M14" s="85"/>
      <c r="N14" s="89" t="s">
        <v>40</v>
      </c>
      <c r="O14" s="90">
        <v>43667</v>
      </c>
      <c r="P14" s="91">
        <v>12</v>
      </c>
      <c r="Q14" s="92" t="s">
        <v>158</v>
      </c>
      <c r="R14" s="93" t="s">
        <v>5</v>
      </c>
      <c r="S14" s="92" t="s">
        <v>158</v>
      </c>
      <c r="T14" s="94" t="s">
        <v>159</v>
      </c>
      <c r="V14" s="95"/>
      <c r="AA14" s="106"/>
      <c r="AB14" s="106"/>
    </row>
    <row r="15" spans="1:28" ht="23.25" customHeight="1">
      <c r="A15" s="53">
        <f>A14</f>
        <v>4</v>
      </c>
      <c r="C15" s="96"/>
      <c r="D15" s="97" t="s">
        <v>161</v>
      </c>
      <c r="E15" s="97">
        <v>4924040</v>
      </c>
      <c r="F15" s="98"/>
      <c r="G15" s="98"/>
      <c r="H15" s="98">
        <v>36</v>
      </c>
      <c r="I15" s="99"/>
      <c r="J15" s="100">
        <v>300</v>
      </c>
      <c r="K15" s="101" t="s">
        <v>158</v>
      </c>
      <c r="L15" s="99">
        <v>360</v>
      </c>
      <c r="M15" s="98"/>
      <c r="N15" s="97" t="s">
        <v>162</v>
      </c>
      <c r="O15" s="90">
        <v>43678</v>
      </c>
      <c r="P15" s="102">
        <v>3</v>
      </c>
      <c r="Q15" s="103" t="s">
        <v>158</v>
      </c>
      <c r="R15" s="93" t="s">
        <v>6</v>
      </c>
      <c r="S15" s="104" t="s">
        <v>158</v>
      </c>
      <c r="T15" s="105">
        <v>0.1</v>
      </c>
      <c r="V15" s="95"/>
      <c r="AA15" s="106"/>
      <c r="AB15" s="106"/>
    </row>
    <row r="16" spans="1:28" ht="23.25" customHeight="1">
      <c r="A16" s="53">
        <f>ROW()/2-3</f>
        <v>5</v>
      </c>
      <c r="C16" s="82"/>
      <c r="D16" s="83"/>
      <c r="E16" s="84">
        <v>43515</v>
      </c>
      <c r="F16" s="85" t="s">
        <v>165</v>
      </c>
      <c r="G16" s="85"/>
      <c r="H16" s="85"/>
      <c r="I16" s="107"/>
      <c r="J16" s="108"/>
      <c r="K16" s="109" t="s">
        <v>158</v>
      </c>
      <c r="L16" s="110" t="s">
        <v>158</v>
      </c>
      <c r="M16" s="85"/>
      <c r="N16" s="89" t="s">
        <v>40</v>
      </c>
      <c r="O16" s="90">
        <v>43667</v>
      </c>
      <c r="P16" s="91">
        <v>12</v>
      </c>
      <c r="Q16" s="92" t="s">
        <v>158</v>
      </c>
      <c r="R16" s="93" t="s">
        <v>5</v>
      </c>
      <c r="S16" s="92" t="s">
        <v>158</v>
      </c>
      <c r="T16" s="94" t="s">
        <v>159</v>
      </c>
      <c r="V16" s="95"/>
      <c r="AA16" s="106"/>
      <c r="AB16" s="106"/>
    </row>
    <row r="17" spans="1:28" ht="23.25" customHeight="1">
      <c r="A17" s="53">
        <f>A16</f>
        <v>5</v>
      </c>
      <c r="C17" s="96"/>
      <c r="D17" s="97" t="s">
        <v>160</v>
      </c>
      <c r="E17" s="97">
        <v>4924040</v>
      </c>
      <c r="F17" s="98"/>
      <c r="G17" s="98"/>
      <c r="H17" s="98">
        <v>12</v>
      </c>
      <c r="I17" s="99"/>
      <c r="J17" s="100">
        <v>0</v>
      </c>
      <c r="K17" s="101" t="s">
        <v>158</v>
      </c>
      <c r="L17" s="99">
        <v>0</v>
      </c>
      <c r="M17" s="98"/>
      <c r="N17" s="97" t="s">
        <v>166</v>
      </c>
      <c r="O17" s="90">
        <v>43678</v>
      </c>
      <c r="P17" s="102">
        <v>1</v>
      </c>
      <c r="Q17" s="103" t="s">
        <v>158</v>
      </c>
      <c r="R17" s="93" t="s">
        <v>6</v>
      </c>
      <c r="S17" s="104" t="s">
        <v>158</v>
      </c>
      <c r="T17" s="105">
        <v>0.1</v>
      </c>
      <c r="V17" s="95"/>
      <c r="AA17" s="106"/>
      <c r="AB17" s="106"/>
    </row>
    <row r="18" spans="1:28" ht="23.25" customHeight="1">
      <c r="A18" s="53">
        <f>ROW()/2-3</f>
        <v>6</v>
      </c>
      <c r="C18" s="82"/>
      <c r="D18" s="83"/>
      <c r="E18" s="84">
        <v>43515</v>
      </c>
      <c r="F18" s="85" t="s">
        <v>167</v>
      </c>
      <c r="G18" s="85"/>
      <c r="H18" s="85"/>
      <c r="I18" s="107"/>
      <c r="J18" s="108"/>
      <c r="K18" s="109" t="s">
        <v>158</v>
      </c>
      <c r="L18" s="110" t="s">
        <v>158</v>
      </c>
      <c r="M18" s="85"/>
      <c r="N18" s="89" t="s">
        <v>40</v>
      </c>
      <c r="O18" s="90">
        <v>43667</v>
      </c>
      <c r="P18" s="91">
        <v>12</v>
      </c>
      <c r="Q18" s="92" t="s">
        <v>158</v>
      </c>
      <c r="R18" s="93" t="s">
        <v>5</v>
      </c>
      <c r="S18" s="92" t="s">
        <v>158</v>
      </c>
      <c r="T18" s="94" t="s">
        <v>159</v>
      </c>
      <c r="V18" s="95"/>
      <c r="AA18" s="106"/>
      <c r="AB18" s="106"/>
    </row>
    <row r="19" spans="1:28" ht="23.25" customHeight="1">
      <c r="A19" s="53">
        <f>A18</f>
        <v>6</v>
      </c>
      <c r="C19" s="96"/>
      <c r="D19" s="97" t="s">
        <v>161</v>
      </c>
      <c r="E19" s="97">
        <v>4924040</v>
      </c>
      <c r="F19" s="98"/>
      <c r="G19" s="98"/>
      <c r="H19" s="98">
        <v>24</v>
      </c>
      <c r="I19" s="99"/>
      <c r="J19" s="100">
        <v>0</v>
      </c>
      <c r="K19" s="101" t="s">
        <v>158</v>
      </c>
      <c r="L19" s="99">
        <v>0</v>
      </c>
      <c r="M19" s="98"/>
      <c r="N19" s="97" t="s">
        <v>162</v>
      </c>
      <c r="O19" s="90">
        <v>43678</v>
      </c>
      <c r="P19" s="102">
        <v>2</v>
      </c>
      <c r="Q19" s="103" t="s">
        <v>158</v>
      </c>
      <c r="R19" s="93" t="s">
        <v>6</v>
      </c>
      <c r="S19" s="104" t="s">
        <v>158</v>
      </c>
      <c r="T19" s="105">
        <v>0.1</v>
      </c>
      <c r="V19" s="95"/>
      <c r="AA19" s="106"/>
      <c r="AB19" s="106"/>
    </row>
    <row r="20" spans="1:28" ht="23.25" customHeight="1">
      <c r="A20" s="53">
        <f>ROW()/2-3</f>
        <v>7</v>
      </c>
      <c r="C20" s="82"/>
      <c r="D20" s="83"/>
      <c r="E20" s="84">
        <v>43678</v>
      </c>
      <c r="F20" s="85" t="s">
        <v>168</v>
      </c>
      <c r="G20" s="85"/>
      <c r="H20" s="85"/>
      <c r="I20" s="107"/>
      <c r="J20" s="108"/>
      <c r="K20" s="109" t="s">
        <v>158</v>
      </c>
      <c r="L20" s="115"/>
      <c r="M20" s="85"/>
      <c r="N20" s="89" t="s">
        <v>169</v>
      </c>
      <c r="O20" s="90">
        <v>43678</v>
      </c>
      <c r="P20" s="91">
        <v>0</v>
      </c>
      <c r="Q20" s="92" t="s">
        <v>158</v>
      </c>
      <c r="R20" s="93" t="s">
        <v>158</v>
      </c>
      <c r="S20" s="92" t="s">
        <v>158</v>
      </c>
      <c r="T20" s="94" t="s">
        <v>159</v>
      </c>
      <c r="V20" s="95"/>
      <c r="AA20" s="106"/>
      <c r="AB20" s="106"/>
    </row>
    <row r="21" spans="1:28" ht="23.25" customHeight="1">
      <c r="A21" s="53">
        <f>A20</f>
        <v>7</v>
      </c>
      <c r="C21" s="111"/>
      <c r="D21" s="97" t="s">
        <v>170</v>
      </c>
      <c r="E21" s="97">
        <v>21124005</v>
      </c>
      <c r="F21" s="98"/>
      <c r="G21" s="98"/>
      <c r="H21" s="98">
        <v>4</v>
      </c>
      <c r="I21" s="99"/>
      <c r="J21" s="100">
        <v>3000</v>
      </c>
      <c r="K21" s="101" t="s">
        <v>158</v>
      </c>
      <c r="L21" s="120">
        <f t="shared" ref="L21" si="0">H21*J21</f>
        <v>12000</v>
      </c>
      <c r="M21" s="98"/>
      <c r="N21" s="97" t="s">
        <v>158</v>
      </c>
      <c r="O21" s="90"/>
      <c r="P21" s="102">
        <v>4</v>
      </c>
      <c r="Q21" s="103" t="s">
        <v>158</v>
      </c>
      <c r="R21" s="93" t="s">
        <v>6</v>
      </c>
      <c r="S21" s="104" t="s">
        <v>158</v>
      </c>
      <c r="T21" s="105">
        <v>0.1</v>
      </c>
      <c r="V21" s="95"/>
      <c r="AA21" s="106"/>
      <c r="AB21" s="106"/>
    </row>
    <row r="22" spans="1:28" ht="23.25" customHeight="1">
      <c r="A22" s="53">
        <f>ROW()/2-3</f>
        <v>8</v>
      </c>
      <c r="C22" s="82"/>
      <c r="D22" s="83">
        <v>345678</v>
      </c>
      <c r="E22" s="84">
        <v>43678</v>
      </c>
      <c r="F22" s="85" t="s">
        <v>171</v>
      </c>
      <c r="G22" s="85"/>
      <c r="H22" s="85"/>
      <c r="I22" s="107"/>
      <c r="J22" s="108"/>
      <c r="K22" s="109" t="s">
        <v>158</v>
      </c>
      <c r="L22" s="115"/>
      <c r="M22" s="85"/>
      <c r="N22" s="89" t="s">
        <v>40</v>
      </c>
      <c r="O22" s="90">
        <v>43678</v>
      </c>
      <c r="P22" s="91">
        <v>20</v>
      </c>
      <c r="Q22" s="92" t="s">
        <v>158</v>
      </c>
      <c r="R22" s="93" t="s">
        <v>5</v>
      </c>
      <c r="S22" s="92" t="s">
        <v>158</v>
      </c>
      <c r="T22" s="94" t="s">
        <v>159</v>
      </c>
      <c r="V22" s="95"/>
      <c r="AA22" s="106"/>
      <c r="AB22" s="106"/>
    </row>
    <row r="23" spans="1:28" ht="23.25" customHeight="1">
      <c r="A23" s="53">
        <f>A22</f>
        <v>8</v>
      </c>
      <c r="C23" s="96"/>
      <c r="D23" s="97" t="s">
        <v>170</v>
      </c>
      <c r="E23" s="97">
        <v>21124005</v>
      </c>
      <c r="F23" s="98"/>
      <c r="G23" s="98"/>
      <c r="H23" s="98">
        <v>20</v>
      </c>
      <c r="I23" s="99"/>
      <c r="J23" s="134">
        <v>200</v>
      </c>
      <c r="K23" s="101"/>
      <c r="L23" s="120">
        <f t="shared" ref="L23" si="1">H23*J23</f>
        <v>4000</v>
      </c>
      <c r="M23" s="98"/>
      <c r="N23" s="140" t="s">
        <v>279</v>
      </c>
      <c r="O23" s="90">
        <v>43697</v>
      </c>
      <c r="P23" s="102">
        <v>1</v>
      </c>
      <c r="Q23" s="103" t="s">
        <v>158</v>
      </c>
      <c r="R23" s="93" t="s">
        <v>6</v>
      </c>
      <c r="S23" s="104" t="s">
        <v>158</v>
      </c>
      <c r="T23" s="105">
        <v>0.1</v>
      </c>
      <c r="V23" s="95"/>
      <c r="AA23" s="106"/>
      <c r="AB23" s="106"/>
    </row>
    <row r="24" spans="1:28" ht="23.25" customHeight="1">
      <c r="A24" s="53">
        <f>ROW()/2-3</f>
        <v>9</v>
      </c>
      <c r="C24" s="82"/>
      <c r="D24" s="83">
        <v>456789</v>
      </c>
      <c r="E24" s="84">
        <v>43678</v>
      </c>
      <c r="F24" s="85" t="s">
        <v>171</v>
      </c>
      <c r="G24" s="85"/>
      <c r="H24" s="85"/>
      <c r="I24" s="107"/>
      <c r="J24" s="135"/>
      <c r="K24" s="109" t="s">
        <v>158</v>
      </c>
      <c r="L24" s="115"/>
      <c r="M24" s="85"/>
      <c r="N24" s="89" t="s">
        <v>40</v>
      </c>
      <c r="O24" s="90">
        <v>43678</v>
      </c>
      <c r="P24" s="91">
        <v>20</v>
      </c>
      <c r="Q24" s="92" t="s">
        <v>158</v>
      </c>
      <c r="R24" s="93" t="s">
        <v>5</v>
      </c>
      <c r="S24" s="92" t="s">
        <v>158</v>
      </c>
      <c r="T24" s="94" t="s">
        <v>159</v>
      </c>
      <c r="V24" s="95"/>
      <c r="AA24" s="106"/>
      <c r="AB24" s="106"/>
    </row>
    <row r="25" spans="1:28" ht="23.25" customHeight="1">
      <c r="A25" s="53">
        <f>A24</f>
        <v>9</v>
      </c>
      <c r="C25" s="96"/>
      <c r="D25" s="97" t="s">
        <v>170</v>
      </c>
      <c r="E25" s="97">
        <v>21124005</v>
      </c>
      <c r="F25" s="98"/>
      <c r="G25" s="98"/>
      <c r="H25" s="98">
        <v>20</v>
      </c>
      <c r="I25" s="99"/>
      <c r="J25" s="134">
        <v>200</v>
      </c>
      <c r="K25" s="101" t="s">
        <v>158</v>
      </c>
      <c r="L25" s="120">
        <f t="shared" ref="L25" si="2">H25*J25</f>
        <v>4000</v>
      </c>
      <c r="M25" s="98"/>
      <c r="N25" s="140" t="s">
        <v>280</v>
      </c>
      <c r="O25" s="90">
        <v>43697</v>
      </c>
      <c r="P25" s="102">
        <v>1</v>
      </c>
      <c r="Q25" s="103" t="s">
        <v>158</v>
      </c>
      <c r="R25" s="93" t="s">
        <v>6</v>
      </c>
      <c r="S25" s="104" t="s">
        <v>158</v>
      </c>
      <c r="T25" s="105">
        <v>0.1</v>
      </c>
      <c r="V25" s="95"/>
      <c r="AA25" s="106"/>
      <c r="AB25" s="106"/>
    </row>
    <row r="26" spans="1:28" ht="23.25" customHeight="1">
      <c r="A26" s="53">
        <f>ROW()/2-3</f>
        <v>10</v>
      </c>
      <c r="C26" s="82"/>
      <c r="D26" s="83">
        <v>567890</v>
      </c>
      <c r="E26" s="84">
        <v>43678</v>
      </c>
      <c r="F26" s="85" t="s">
        <v>171</v>
      </c>
      <c r="G26" s="85"/>
      <c r="H26" s="85"/>
      <c r="I26" s="107"/>
      <c r="J26" s="135"/>
      <c r="K26" s="109" t="s">
        <v>158</v>
      </c>
      <c r="L26" s="115"/>
      <c r="M26" s="85"/>
      <c r="N26" s="89" t="s">
        <v>40</v>
      </c>
      <c r="O26" s="90">
        <v>43678</v>
      </c>
      <c r="P26" s="91">
        <v>20</v>
      </c>
      <c r="Q26" s="92" t="s">
        <v>158</v>
      </c>
      <c r="R26" s="93" t="s">
        <v>5</v>
      </c>
      <c r="S26" s="92" t="s">
        <v>158</v>
      </c>
      <c r="T26" s="94" t="s">
        <v>159</v>
      </c>
      <c r="V26" s="95"/>
      <c r="AA26" s="106"/>
      <c r="AB26" s="106"/>
    </row>
    <row r="27" spans="1:28" ht="23.25" customHeight="1">
      <c r="A27" s="53">
        <f>A26</f>
        <v>10</v>
      </c>
      <c r="C27" s="96"/>
      <c r="D27" s="97" t="s">
        <v>170</v>
      </c>
      <c r="E27" s="97">
        <v>21124005</v>
      </c>
      <c r="F27" s="98"/>
      <c r="G27" s="98"/>
      <c r="H27" s="98">
        <v>20</v>
      </c>
      <c r="I27" s="99"/>
      <c r="J27" s="134">
        <v>200</v>
      </c>
      <c r="K27" s="101" t="s">
        <v>158</v>
      </c>
      <c r="L27" s="120">
        <f t="shared" ref="L27" si="3">H27*J27</f>
        <v>4000</v>
      </c>
      <c r="M27" s="98"/>
      <c r="N27" s="140" t="s">
        <v>280</v>
      </c>
      <c r="O27" s="90">
        <v>43697</v>
      </c>
      <c r="P27" s="102">
        <v>1</v>
      </c>
      <c r="Q27" s="103" t="s">
        <v>158</v>
      </c>
      <c r="R27" s="93" t="s">
        <v>6</v>
      </c>
      <c r="S27" s="104" t="s">
        <v>158</v>
      </c>
      <c r="T27" s="105">
        <v>0.1</v>
      </c>
      <c r="V27" s="95"/>
      <c r="AA27" s="106"/>
      <c r="AB27" s="106"/>
    </row>
    <row r="28" spans="1:28" ht="23.25" customHeight="1">
      <c r="A28" s="53">
        <f>ROW()/2-3</f>
        <v>11</v>
      </c>
      <c r="C28" s="82"/>
      <c r="D28" s="83"/>
      <c r="E28" s="84">
        <v>43678</v>
      </c>
      <c r="F28" s="85" t="s">
        <v>172</v>
      </c>
      <c r="G28" s="85"/>
      <c r="H28" s="85"/>
      <c r="I28" s="107"/>
      <c r="J28" s="108"/>
      <c r="K28" s="109" t="s">
        <v>158</v>
      </c>
      <c r="L28" s="115"/>
      <c r="M28" s="85"/>
      <c r="N28" s="89" t="s">
        <v>173</v>
      </c>
      <c r="O28" s="90">
        <v>43678</v>
      </c>
      <c r="P28" s="91"/>
      <c r="Q28" s="92"/>
      <c r="R28" s="93"/>
      <c r="S28" s="92"/>
      <c r="T28" s="94" t="s">
        <v>159</v>
      </c>
      <c r="V28" s="95"/>
      <c r="AA28" s="106"/>
      <c r="AB28" s="106"/>
    </row>
    <row r="29" spans="1:28" ht="23.25" customHeight="1">
      <c r="A29" s="53">
        <f>A28</f>
        <v>11</v>
      </c>
      <c r="C29" s="111"/>
      <c r="D29" s="97"/>
      <c r="E29" s="97">
        <v>21124005</v>
      </c>
      <c r="F29" s="98"/>
      <c r="G29" s="98"/>
      <c r="H29" s="98">
        <v>1</v>
      </c>
      <c r="I29" s="99"/>
      <c r="J29" s="100">
        <v>3000</v>
      </c>
      <c r="K29" s="101" t="s">
        <v>158</v>
      </c>
      <c r="L29" s="120">
        <f t="shared" ref="L29" si="4">H29*J29</f>
        <v>3000</v>
      </c>
      <c r="M29" s="98"/>
      <c r="N29" s="97" t="s">
        <v>158</v>
      </c>
      <c r="O29" s="90">
        <v>43697</v>
      </c>
      <c r="P29" s="102">
        <v>1</v>
      </c>
      <c r="Q29" s="103"/>
      <c r="R29" s="93"/>
      <c r="S29" s="104"/>
      <c r="T29" s="105">
        <v>0.1</v>
      </c>
      <c r="V29" s="95"/>
      <c r="AA29" s="106"/>
      <c r="AB29" s="106"/>
    </row>
    <row r="30" spans="1:28" ht="23.25" customHeight="1">
      <c r="C30" s="96"/>
      <c r="D30" s="112" t="s">
        <v>174</v>
      </c>
      <c r="E30" s="113">
        <v>43719</v>
      </c>
      <c r="F30" s="114" t="s">
        <v>175</v>
      </c>
      <c r="G30" s="114"/>
      <c r="H30" s="114"/>
      <c r="I30" s="115"/>
      <c r="J30" s="108"/>
      <c r="K30" s="109"/>
      <c r="L30" s="115"/>
      <c r="M30" s="114"/>
      <c r="N30" s="89" t="s">
        <v>40</v>
      </c>
      <c r="O30" s="90">
        <v>43678</v>
      </c>
      <c r="P30" s="91">
        <v>10</v>
      </c>
      <c r="Q30" s="116"/>
      <c r="R30" s="86" t="s">
        <v>176</v>
      </c>
      <c r="S30" s="104"/>
      <c r="T30" s="117" t="s">
        <v>159</v>
      </c>
      <c r="V30" s="95"/>
      <c r="AA30" s="106"/>
      <c r="AB30" s="106"/>
    </row>
    <row r="31" spans="1:28" ht="23.25" customHeight="1">
      <c r="C31" s="111"/>
      <c r="D31" s="112" t="s">
        <v>160</v>
      </c>
      <c r="E31" s="97" t="s">
        <v>177</v>
      </c>
      <c r="F31" s="98"/>
      <c r="G31" s="98"/>
      <c r="H31" s="98">
        <v>10</v>
      </c>
      <c r="I31" s="99"/>
      <c r="J31" s="136">
        <v>10</v>
      </c>
      <c r="K31" s="119"/>
      <c r="L31" s="120">
        <f>H31*J31</f>
        <v>100</v>
      </c>
      <c r="M31" s="98"/>
      <c r="N31" s="140" t="s">
        <v>280</v>
      </c>
      <c r="O31" s="90">
        <v>43687</v>
      </c>
      <c r="P31" s="102">
        <v>1</v>
      </c>
      <c r="Q31" s="121"/>
      <c r="R31" s="93" t="s">
        <v>178</v>
      </c>
      <c r="S31" s="104"/>
      <c r="T31" s="122">
        <v>0.1</v>
      </c>
      <c r="V31" s="95"/>
      <c r="AA31" s="106"/>
      <c r="AB31" s="106"/>
    </row>
    <row r="32" spans="1:28" ht="23.25" customHeight="1">
      <c r="C32" s="96"/>
      <c r="D32" s="112"/>
      <c r="E32" s="113">
        <v>43719</v>
      </c>
      <c r="F32" s="114" t="s">
        <v>179</v>
      </c>
      <c r="G32" s="114"/>
      <c r="H32" s="114"/>
      <c r="I32" s="115"/>
      <c r="J32" s="123"/>
      <c r="K32" s="124"/>
      <c r="L32" s="115"/>
      <c r="M32" s="114"/>
      <c r="N32" s="125"/>
      <c r="O32" s="126"/>
      <c r="P32" s="127"/>
      <c r="Q32" s="116"/>
      <c r="R32" s="128"/>
      <c r="S32" s="129"/>
      <c r="T32" s="132" t="s">
        <v>180</v>
      </c>
      <c r="V32" s="95"/>
      <c r="AA32" s="106"/>
      <c r="AB32" s="106"/>
    </row>
    <row r="33" spans="3:28" ht="23.25" customHeight="1">
      <c r="C33" s="96"/>
      <c r="D33" s="112"/>
      <c r="E33" s="125" t="s">
        <v>181</v>
      </c>
      <c r="F33" s="114"/>
      <c r="G33" s="114"/>
      <c r="H33" s="114">
        <v>100</v>
      </c>
      <c r="I33" s="115"/>
      <c r="J33" s="118">
        <v>150</v>
      </c>
      <c r="K33" s="119"/>
      <c r="L33" s="130">
        <f>H33*J33</f>
        <v>15000</v>
      </c>
      <c r="M33" s="114" t="s">
        <v>184</v>
      </c>
      <c r="N33" s="97"/>
      <c r="O33" s="90"/>
      <c r="P33" s="102"/>
      <c r="Q33" s="121"/>
      <c r="R33" s="93"/>
      <c r="S33" s="104"/>
      <c r="T33" s="133">
        <v>0.08</v>
      </c>
      <c r="V33" s="95"/>
      <c r="AA33" s="106"/>
      <c r="AB33" s="106"/>
    </row>
    <row r="34" spans="3:28" ht="23.25" customHeight="1">
      <c r="C34" s="82"/>
      <c r="D34" s="83"/>
      <c r="E34" s="84"/>
      <c r="F34" s="85" t="s">
        <v>182</v>
      </c>
      <c r="G34" s="85"/>
      <c r="H34" s="85"/>
      <c r="I34" s="107"/>
      <c r="J34" s="108"/>
      <c r="K34" s="109"/>
      <c r="L34" s="110"/>
      <c r="M34" s="85"/>
      <c r="N34" s="89"/>
      <c r="O34" s="90"/>
      <c r="P34" s="91"/>
      <c r="Q34" s="92"/>
      <c r="R34" s="93"/>
      <c r="S34" s="92"/>
      <c r="T34" s="131"/>
    </row>
    <row r="35" spans="3:28" ht="23.25" customHeight="1">
      <c r="C35" s="111"/>
      <c r="D35" s="97"/>
      <c r="E35" s="97"/>
      <c r="F35" s="98"/>
      <c r="G35" s="98"/>
      <c r="H35" s="98"/>
      <c r="I35" s="99"/>
      <c r="J35" s="100"/>
      <c r="K35" s="101"/>
      <c r="L35" s="99">
        <f>SUM(L10:L34)</f>
        <v>59260</v>
      </c>
      <c r="M35" s="98"/>
      <c r="N35" s="97"/>
      <c r="O35" s="90"/>
      <c r="P35" s="102"/>
      <c r="Q35" s="103"/>
      <c r="R35" s="93"/>
      <c r="S35" s="104"/>
      <c r="T35" s="98"/>
    </row>
    <row r="36" spans="3:28" ht="140.25" customHeight="1"/>
  </sheetData>
  <mergeCells count="12">
    <mergeCell ref="L8:L9"/>
    <mergeCell ref="M8:M9"/>
    <mergeCell ref="N8:N9"/>
    <mergeCell ref="P8:Q8"/>
    <mergeCell ref="R8:S9"/>
    <mergeCell ref="P9:Q9"/>
    <mergeCell ref="J8:K9"/>
    <mergeCell ref="C8:C9"/>
    <mergeCell ref="F8:F9"/>
    <mergeCell ref="G8:G9"/>
    <mergeCell ref="H8:H9"/>
    <mergeCell ref="I8:I9"/>
  </mergeCells>
  <phoneticPr fontId="2"/>
  <pageMargins left="0.9055118110236221" right="0.9055118110236221" top="1.1417322834645669" bottom="0.55118110236220474" header="0.70866141732283472" footer="0.11811023622047245"/>
  <pageSetup paperSize="9" scale="48" firstPageNumber="43" fitToHeight="0" orientation="landscape" r:id="rId1"/>
  <headerFooter>
    <oddHeader>&amp;L&amp;24&amp;A&amp;R&amp;"ＭＳ Ｐゴシック,標準"&amp;20 2019年度　情報化評議会(CI-NET)　標準委員会　LiteS規約WG　第5回　資料5-1
2020年1月15日</oddHead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1"/>
  <sheetViews>
    <sheetView topLeftCell="B27" workbookViewId="0">
      <selection activeCell="E4" sqref="E4"/>
    </sheetView>
  </sheetViews>
  <sheetFormatPr defaultColWidth="8" defaultRowHeight="23.25" customHeight="1"/>
  <cols>
    <col min="1" max="1" width="6.77734375" style="53" hidden="1" customWidth="1"/>
    <col min="2" max="2" width="5.77734375" style="53" customWidth="1"/>
    <col min="3" max="3" width="3.5546875" style="53" customWidth="1"/>
    <col min="4" max="4" width="13.21875" style="54" customWidth="1"/>
    <col min="5" max="5" width="13" style="55" customWidth="1"/>
    <col min="6" max="6" width="37" style="53" customWidth="1"/>
    <col min="7" max="7" width="30" style="53" customWidth="1"/>
    <col min="8" max="8" width="11.6640625" style="53" customWidth="1"/>
    <col min="9" max="9" width="9.44140625" style="53" customWidth="1"/>
    <col min="10" max="10" width="10.77734375" style="56" customWidth="1"/>
    <col min="11" max="11" width="2.77734375" style="53" customWidth="1"/>
    <col min="12" max="12" width="12.77734375" style="56" customWidth="1"/>
    <col min="13" max="13" width="18" style="53" customWidth="1"/>
    <col min="14" max="14" width="8.21875" style="54" customWidth="1"/>
    <col min="15" max="15" width="10.21875" style="53" customWidth="1"/>
    <col min="16" max="16" width="8.6640625" style="53" customWidth="1"/>
    <col min="17" max="17" width="3.33203125" style="53" customWidth="1"/>
    <col min="18" max="18" width="9" style="54" customWidth="1"/>
    <col min="19" max="19" width="1.77734375" style="53" customWidth="1"/>
    <col min="20" max="20" width="10" style="57" customWidth="1"/>
    <col min="21" max="21" width="8.44140625" style="53" customWidth="1"/>
    <col min="22" max="25" width="8" style="53"/>
    <col min="26" max="26" width="23.44140625" style="53" customWidth="1"/>
    <col min="27" max="28" width="13.6640625" style="53" customWidth="1"/>
    <col min="29" max="16384" width="8" style="53"/>
  </cols>
  <sheetData>
    <row r="1" spans="1:28" ht="23.25" hidden="1" customHeight="1">
      <c r="A1" s="53" t="s">
        <v>110</v>
      </c>
      <c r="D1" s="54" t="s">
        <v>111</v>
      </c>
      <c r="E1" s="55" t="s">
        <v>190</v>
      </c>
      <c r="F1" s="53" t="s">
        <v>191</v>
      </c>
      <c r="J1" s="56" t="s">
        <v>240</v>
      </c>
      <c r="N1" s="54" t="s">
        <v>193</v>
      </c>
      <c r="O1" s="53" t="s">
        <v>194</v>
      </c>
      <c r="P1" s="53" t="s">
        <v>195</v>
      </c>
      <c r="R1" s="54" t="s">
        <v>241</v>
      </c>
      <c r="T1" s="57" t="s">
        <v>197</v>
      </c>
    </row>
    <row r="2" spans="1:28" ht="23.25" hidden="1" customHeight="1" thickBot="1">
      <c r="A2" s="53">
        <v>0</v>
      </c>
      <c r="D2" s="54" t="s">
        <v>120</v>
      </c>
      <c r="E2" s="55" t="s">
        <v>223</v>
      </c>
      <c r="F2" s="53" t="s">
        <v>200</v>
      </c>
      <c r="J2" s="56" t="s">
        <v>201</v>
      </c>
      <c r="L2" s="56" t="s">
        <v>202</v>
      </c>
      <c r="N2" s="54" t="s">
        <v>203</v>
      </c>
      <c r="O2" s="53" t="s">
        <v>227</v>
      </c>
      <c r="P2" s="53" t="s">
        <v>205</v>
      </c>
      <c r="R2" s="54" t="s">
        <v>206</v>
      </c>
      <c r="T2" s="57" t="s">
        <v>207</v>
      </c>
    </row>
    <row r="3" spans="1:28" s="58" customFormat="1" ht="23.25" customHeight="1" thickBot="1">
      <c r="D3" s="59"/>
      <c r="E3" s="60"/>
      <c r="J3" s="61"/>
      <c r="L3" s="61"/>
      <c r="N3" s="59"/>
      <c r="R3" s="59"/>
      <c r="S3" s="62"/>
      <c r="T3" s="5" t="s">
        <v>242</v>
      </c>
    </row>
    <row r="5" spans="1:28" ht="23.25" customHeight="1">
      <c r="B5" s="63"/>
      <c r="D5" s="64" t="s">
        <v>131</v>
      </c>
      <c r="E5" s="65"/>
      <c r="F5" s="63"/>
      <c r="G5" s="63"/>
      <c r="H5" s="63"/>
      <c r="I5" s="63"/>
      <c r="K5" s="66"/>
      <c r="L5" s="67"/>
      <c r="M5" s="63"/>
      <c r="Q5" s="66" t="s">
        <v>231</v>
      </c>
      <c r="R5" s="56"/>
      <c r="T5" s="53" t="s">
        <v>133</v>
      </c>
    </row>
    <row r="6" spans="1:28" ht="23.25" customHeight="1">
      <c r="D6" s="68" t="s">
        <v>134</v>
      </c>
      <c r="E6" s="69"/>
      <c r="K6" s="66"/>
      <c r="L6" s="67"/>
      <c r="Q6" s="66" t="s">
        <v>210</v>
      </c>
      <c r="R6" s="56"/>
      <c r="T6" s="70" t="s">
        <v>136</v>
      </c>
      <c r="U6" s="70"/>
    </row>
    <row r="7" spans="1:28" ht="23.25" customHeight="1">
      <c r="F7" s="71"/>
      <c r="G7" s="71"/>
      <c r="H7" s="72" t="s">
        <v>137</v>
      </c>
      <c r="I7" s="71"/>
      <c r="J7" s="73"/>
      <c r="M7" s="71"/>
      <c r="P7" s="72"/>
      <c r="Q7" s="72"/>
    </row>
    <row r="8" spans="1:28" ht="23.25" customHeight="1">
      <c r="C8" s="322" t="s">
        <v>138</v>
      </c>
      <c r="D8" s="143" t="s">
        <v>139</v>
      </c>
      <c r="E8" s="75" t="s">
        <v>243</v>
      </c>
      <c r="F8" s="324" t="s">
        <v>141</v>
      </c>
      <c r="G8" s="324" t="s">
        <v>142</v>
      </c>
      <c r="H8" s="324" t="s">
        <v>143</v>
      </c>
      <c r="I8" s="324" t="s">
        <v>144</v>
      </c>
      <c r="J8" s="318" t="s">
        <v>232</v>
      </c>
      <c r="K8" s="319"/>
      <c r="L8" s="326" t="s">
        <v>212</v>
      </c>
      <c r="M8" s="324" t="s">
        <v>146</v>
      </c>
      <c r="N8" s="328" t="s">
        <v>213</v>
      </c>
      <c r="O8" s="141" t="s">
        <v>148</v>
      </c>
      <c r="P8" s="318" t="s">
        <v>149</v>
      </c>
      <c r="Q8" s="319"/>
      <c r="R8" s="318" t="s">
        <v>150</v>
      </c>
      <c r="S8" s="319"/>
      <c r="T8" s="77" t="s">
        <v>151</v>
      </c>
    </row>
    <row r="9" spans="1:28" ht="23.25" customHeight="1">
      <c r="C9" s="323"/>
      <c r="D9" s="78" t="s">
        <v>152</v>
      </c>
      <c r="E9" s="79" t="s">
        <v>244</v>
      </c>
      <c r="F9" s="325"/>
      <c r="G9" s="325"/>
      <c r="H9" s="325"/>
      <c r="I9" s="325"/>
      <c r="J9" s="320"/>
      <c r="K9" s="321"/>
      <c r="L9" s="327"/>
      <c r="M9" s="325"/>
      <c r="N9" s="325"/>
      <c r="O9" s="142" t="s">
        <v>154</v>
      </c>
      <c r="P9" s="320" t="s">
        <v>155</v>
      </c>
      <c r="Q9" s="321"/>
      <c r="R9" s="320"/>
      <c r="S9" s="321"/>
      <c r="T9" s="81" t="s">
        <v>156</v>
      </c>
    </row>
    <row r="10" spans="1:28" ht="23.25" customHeight="1">
      <c r="A10" s="53">
        <f>ROW()/2-3</f>
        <v>2</v>
      </c>
      <c r="C10" s="144"/>
      <c r="D10" s="83">
        <v>123456</v>
      </c>
      <c r="E10" s="84">
        <v>43515</v>
      </c>
      <c r="F10" s="85" t="s">
        <v>157</v>
      </c>
      <c r="G10" s="85"/>
      <c r="H10" s="85"/>
      <c r="I10" s="85"/>
      <c r="J10" s="86"/>
      <c r="K10" s="87" t="s">
        <v>158</v>
      </c>
      <c r="L10" s="88" t="s">
        <v>158</v>
      </c>
      <c r="M10" s="85"/>
      <c r="N10" s="89" t="s">
        <v>40</v>
      </c>
      <c r="O10" s="90">
        <v>43667</v>
      </c>
      <c r="P10" s="91">
        <v>31</v>
      </c>
      <c r="Q10" s="92" t="s">
        <v>158</v>
      </c>
      <c r="R10" s="93" t="s">
        <v>5</v>
      </c>
      <c r="S10" s="92" t="s">
        <v>158</v>
      </c>
      <c r="T10" s="94" t="s">
        <v>159</v>
      </c>
      <c r="U10" s="53" t="str">
        <f ca="1">IF(ISBLANK(INDIRECT($A$1&amp;"!B"&amp;($A10+$A$2))),"",IFERROR(TEXT(INDIRECT($A$1&amp;"!"&amp;U$1&amp;($A10+$A$2)),"@"),""))</f>
        <v/>
      </c>
      <c r="V10" s="95"/>
      <c r="AA10" s="95"/>
      <c r="AB10" s="95"/>
    </row>
    <row r="11" spans="1:28" ht="23.25" customHeight="1">
      <c r="A11" s="53">
        <f>A10</f>
        <v>2</v>
      </c>
      <c r="C11" s="96"/>
      <c r="D11" s="97" t="s">
        <v>245</v>
      </c>
      <c r="E11" s="97" t="s">
        <v>246</v>
      </c>
      <c r="F11" s="98"/>
      <c r="G11" s="98"/>
      <c r="H11" s="98">
        <v>31</v>
      </c>
      <c r="I11" s="99"/>
      <c r="J11" s="100">
        <v>15000</v>
      </c>
      <c r="K11" s="101" t="s">
        <v>158</v>
      </c>
      <c r="L11" s="99">
        <v>15000</v>
      </c>
      <c r="M11" s="98"/>
      <c r="N11" s="97" t="s">
        <v>237</v>
      </c>
      <c r="O11" s="90">
        <v>43697</v>
      </c>
      <c r="P11" s="102">
        <v>1</v>
      </c>
      <c r="Q11" s="103" t="s">
        <v>158</v>
      </c>
      <c r="R11" s="93" t="s">
        <v>6</v>
      </c>
      <c r="S11" s="104" t="s">
        <v>158</v>
      </c>
      <c r="T11" s="105">
        <v>0.1</v>
      </c>
      <c r="U11" s="53" t="str">
        <f ca="1">IF(ISBLANK(INDIRECT($A$1&amp;"!B"&amp;($A11+$A$2))),"",IFERROR(TEXT(INDIRECT($A$1&amp;"!"&amp;U$2&amp;($A11+$A$2)),"@"),""))</f>
        <v/>
      </c>
      <c r="V11" s="95"/>
      <c r="AA11" s="106"/>
      <c r="AB11" s="106"/>
    </row>
    <row r="12" spans="1:28" ht="23.25" customHeight="1">
      <c r="A12" s="53">
        <f>ROW()/2-3</f>
        <v>3</v>
      </c>
      <c r="C12" s="144"/>
      <c r="D12" s="83">
        <v>234567</v>
      </c>
      <c r="E12" s="84">
        <v>43515</v>
      </c>
      <c r="F12" s="85" t="s">
        <v>163</v>
      </c>
      <c r="G12" s="85"/>
      <c r="H12" s="85"/>
      <c r="I12" s="107"/>
      <c r="J12" s="108"/>
      <c r="K12" s="109" t="s">
        <v>158</v>
      </c>
      <c r="L12" s="110" t="s">
        <v>158</v>
      </c>
      <c r="M12" s="85"/>
      <c r="N12" s="89" t="s">
        <v>40</v>
      </c>
      <c r="O12" s="90">
        <v>43667</v>
      </c>
      <c r="P12" s="91">
        <v>31</v>
      </c>
      <c r="Q12" s="92" t="s">
        <v>158</v>
      </c>
      <c r="R12" s="93" t="s">
        <v>5</v>
      </c>
      <c r="S12" s="92" t="s">
        <v>158</v>
      </c>
      <c r="T12" s="94" t="s">
        <v>159</v>
      </c>
      <c r="V12" s="95"/>
      <c r="AA12" s="106"/>
      <c r="AB12" s="106"/>
    </row>
    <row r="13" spans="1:28" ht="23.25" customHeight="1">
      <c r="A13" s="53">
        <f>A12</f>
        <v>3</v>
      </c>
      <c r="C13" s="96"/>
      <c r="D13" s="97" t="s">
        <v>236</v>
      </c>
      <c r="E13" s="97" t="s">
        <v>247</v>
      </c>
      <c r="F13" s="98"/>
      <c r="G13" s="98"/>
      <c r="H13" s="98">
        <v>31</v>
      </c>
      <c r="I13" s="99"/>
      <c r="J13" s="100">
        <v>1800</v>
      </c>
      <c r="K13" s="101" t="s">
        <v>158</v>
      </c>
      <c r="L13" s="99">
        <v>1800</v>
      </c>
      <c r="M13" s="98"/>
      <c r="N13" s="97" t="s">
        <v>162</v>
      </c>
      <c r="O13" s="90">
        <v>43697</v>
      </c>
      <c r="P13" s="102">
        <v>1</v>
      </c>
      <c r="Q13" s="103" t="s">
        <v>158</v>
      </c>
      <c r="R13" s="93" t="s">
        <v>6</v>
      </c>
      <c r="S13" s="104" t="s">
        <v>158</v>
      </c>
      <c r="T13" s="105">
        <v>0.1</v>
      </c>
      <c r="V13" s="95"/>
      <c r="AA13" s="106"/>
      <c r="AB13" s="106"/>
    </row>
    <row r="14" spans="1:28" ht="23.25" customHeight="1">
      <c r="A14" s="53">
        <f>ROW()/2-3</f>
        <v>4</v>
      </c>
      <c r="C14" s="144"/>
      <c r="D14" s="83"/>
      <c r="E14" s="84">
        <v>43515</v>
      </c>
      <c r="F14" s="85" t="s">
        <v>164</v>
      </c>
      <c r="G14" s="85"/>
      <c r="H14" s="85"/>
      <c r="I14" s="107"/>
      <c r="J14" s="108"/>
      <c r="K14" s="109" t="s">
        <v>158</v>
      </c>
      <c r="L14" s="110" t="s">
        <v>158</v>
      </c>
      <c r="M14" s="85"/>
      <c r="N14" s="89" t="s">
        <v>40</v>
      </c>
      <c r="O14" s="90">
        <v>43667</v>
      </c>
      <c r="P14" s="91">
        <v>12</v>
      </c>
      <c r="Q14" s="92" t="s">
        <v>158</v>
      </c>
      <c r="R14" s="93" t="s">
        <v>5</v>
      </c>
      <c r="S14" s="92" t="s">
        <v>158</v>
      </c>
      <c r="T14" s="94" t="s">
        <v>159</v>
      </c>
      <c r="V14" s="95"/>
      <c r="AA14" s="106"/>
      <c r="AB14" s="106"/>
    </row>
    <row r="15" spans="1:28" ht="23.25" customHeight="1">
      <c r="A15" s="53">
        <f>A14</f>
        <v>4</v>
      </c>
      <c r="C15" s="96"/>
      <c r="D15" s="97" t="s">
        <v>236</v>
      </c>
      <c r="E15" s="97" t="s">
        <v>248</v>
      </c>
      <c r="F15" s="98"/>
      <c r="G15" s="98"/>
      <c r="H15" s="98">
        <v>36</v>
      </c>
      <c r="I15" s="99"/>
      <c r="J15" s="100">
        <v>10</v>
      </c>
      <c r="K15" s="101" t="s">
        <v>158</v>
      </c>
      <c r="L15" s="99">
        <v>360</v>
      </c>
      <c r="M15" s="98"/>
      <c r="N15" s="97" t="s">
        <v>237</v>
      </c>
      <c r="O15" s="90">
        <v>43678</v>
      </c>
      <c r="P15" s="102">
        <v>3</v>
      </c>
      <c r="Q15" s="103" t="s">
        <v>158</v>
      </c>
      <c r="R15" s="93" t="s">
        <v>6</v>
      </c>
      <c r="S15" s="104" t="s">
        <v>158</v>
      </c>
      <c r="T15" s="105">
        <v>0.1</v>
      </c>
      <c r="V15" s="95"/>
      <c r="AA15" s="106"/>
      <c r="AB15" s="106"/>
    </row>
    <row r="16" spans="1:28" ht="23.25" customHeight="1">
      <c r="A16" s="53">
        <f>ROW()/2-3</f>
        <v>5</v>
      </c>
      <c r="C16" s="144"/>
      <c r="D16" s="83"/>
      <c r="E16" s="84">
        <v>43515</v>
      </c>
      <c r="F16" s="85" t="s">
        <v>165</v>
      </c>
      <c r="G16" s="85"/>
      <c r="H16" s="85"/>
      <c r="I16" s="107"/>
      <c r="J16" s="108"/>
      <c r="K16" s="109" t="s">
        <v>158</v>
      </c>
      <c r="L16" s="110" t="s">
        <v>158</v>
      </c>
      <c r="M16" s="85"/>
      <c r="N16" s="89" t="s">
        <v>40</v>
      </c>
      <c r="O16" s="90">
        <v>43667</v>
      </c>
      <c r="P16" s="91">
        <v>12</v>
      </c>
      <c r="Q16" s="92" t="s">
        <v>158</v>
      </c>
      <c r="R16" s="93" t="s">
        <v>5</v>
      </c>
      <c r="S16" s="92" t="s">
        <v>158</v>
      </c>
      <c r="T16" s="94" t="s">
        <v>159</v>
      </c>
      <c r="V16" s="95"/>
      <c r="AA16" s="106"/>
      <c r="AB16" s="106"/>
    </row>
    <row r="17" spans="1:28" ht="23.25" customHeight="1">
      <c r="A17" s="53">
        <f>A16</f>
        <v>5</v>
      </c>
      <c r="C17" s="96"/>
      <c r="D17" s="97" t="s">
        <v>239</v>
      </c>
      <c r="E17" s="97" t="s">
        <v>247</v>
      </c>
      <c r="F17" s="98"/>
      <c r="G17" s="98"/>
      <c r="H17" s="98">
        <v>12</v>
      </c>
      <c r="I17" s="99"/>
      <c r="J17" s="100">
        <v>0</v>
      </c>
      <c r="K17" s="101" t="s">
        <v>158</v>
      </c>
      <c r="L17" s="99">
        <v>0</v>
      </c>
      <c r="M17" s="98"/>
      <c r="N17" s="97" t="s">
        <v>238</v>
      </c>
      <c r="O17" s="90">
        <v>43678</v>
      </c>
      <c r="P17" s="102">
        <v>1</v>
      </c>
      <c r="Q17" s="103" t="s">
        <v>158</v>
      </c>
      <c r="R17" s="93" t="s">
        <v>6</v>
      </c>
      <c r="S17" s="104" t="s">
        <v>158</v>
      </c>
      <c r="T17" s="105">
        <v>0.1</v>
      </c>
      <c r="V17" s="95"/>
      <c r="AA17" s="106"/>
      <c r="AB17" s="106"/>
    </row>
    <row r="18" spans="1:28" ht="23.25" customHeight="1">
      <c r="A18" s="53">
        <f>ROW()/2-3</f>
        <v>6</v>
      </c>
      <c r="C18" s="144"/>
      <c r="D18" s="83"/>
      <c r="E18" s="84">
        <v>43515</v>
      </c>
      <c r="F18" s="85" t="s">
        <v>167</v>
      </c>
      <c r="G18" s="85"/>
      <c r="H18" s="85"/>
      <c r="I18" s="107"/>
      <c r="J18" s="108"/>
      <c r="K18" s="109" t="s">
        <v>158</v>
      </c>
      <c r="L18" s="110" t="s">
        <v>158</v>
      </c>
      <c r="M18" s="85"/>
      <c r="N18" s="89" t="s">
        <v>40</v>
      </c>
      <c r="O18" s="90">
        <v>43667</v>
      </c>
      <c r="P18" s="91">
        <v>12</v>
      </c>
      <c r="Q18" s="92" t="s">
        <v>158</v>
      </c>
      <c r="R18" s="93" t="s">
        <v>5</v>
      </c>
      <c r="S18" s="92" t="s">
        <v>158</v>
      </c>
      <c r="T18" s="94" t="s">
        <v>159</v>
      </c>
      <c r="V18" s="95"/>
      <c r="AA18" s="106"/>
      <c r="AB18" s="106"/>
    </row>
    <row r="19" spans="1:28" ht="23.25" customHeight="1">
      <c r="A19" s="53">
        <f>A18</f>
        <v>6</v>
      </c>
      <c r="C19" s="145"/>
      <c r="D19" s="97" t="s">
        <v>236</v>
      </c>
      <c r="E19" s="97" t="s">
        <v>247</v>
      </c>
      <c r="F19" s="98"/>
      <c r="G19" s="98"/>
      <c r="H19" s="98">
        <v>24</v>
      </c>
      <c r="I19" s="99"/>
      <c r="J19" s="100">
        <v>0</v>
      </c>
      <c r="K19" s="101" t="s">
        <v>158</v>
      </c>
      <c r="L19" s="99">
        <v>0</v>
      </c>
      <c r="M19" s="98"/>
      <c r="N19" s="97" t="s">
        <v>237</v>
      </c>
      <c r="O19" s="90">
        <v>43678</v>
      </c>
      <c r="P19" s="102">
        <v>2</v>
      </c>
      <c r="Q19" s="103" t="s">
        <v>158</v>
      </c>
      <c r="R19" s="93" t="s">
        <v>6</v>
      </c>
      <c r="S19" s="104" t="s">
        <v>158</v>
      </c>
      <c r="T19" s="105">
        <v>0.1</v>
      </c>
      <c r="V19" s="95"/>
      <c r="AA19" s="106"/>
      <c r="AB19" s="106"/>
    </row>
    <row r="20" spans="1:28" ht="23.25" customHeight="1">
      <c r="C20" s="96"/>
      <c r="D20" s="112"/>
      <c r="E20" s="125"/>
      <c r="F20" s="114" t="s">
        <v>182</v>
      </c>
      <c r="G20" s="114"/>
      <c r="H20" s="114"/>
      <c r="I20" s="115"/>
      <c r="J20" s="148"/>
      <c r="K20" s="124"/>
      <c r="L20" s="115"/>
      <c r="M20" s="114"/>
      <c r="N20" s="125"/>
      <c r="O20" s="90"/>
      <c r="P20" s="102"/>
      <c r="Q20" s="103"/>
      <c r="R20" s="93"/>
      <c r="S20" s="104"/>
      <c r="T20" s="105"/>
      <c r="V20" s="95"/>
      <c r="AA20" s="106"/>
      <c r="AB20" s="106"/>
    </row>
    <row r="21" spans="1:28" ht="23.25" customHeight="1">
      <c r="C21" s="145"/>
      <c r="D21" s="112"/>
      <c r="E21" s="97"/>
      <c r="F21" s="98"/>
      <c r="G21" s="98"/>
      <c r="H21" s="98"/>
      <c r="I21" s="99"/>
      <c r="J21" s="100"/>
      <c r="K21" s="101"/>
      <c r="L21" s="99">
        <f>SUBTOTAL(9,L10:L19)</f>
        <v>17160</v>
      </c>
      <c r="M21" s="98"/>
      <c r="N21" s="97"/>
      <c r="O21" s="90"/>
      <c r="P21" s="102"/>
      <c r="Q21" s="103"/>
      <c r="R21" s="93"/>
      <c r="S21" s="104"/>
      <c r="T21" s="105"/>
      <c r="V21" s="95"/>
      <c r="AA21" s="106"/>
      <c r="AB21" s="106"/>
    </row>
    <row r="22" spans="1:28" ht="23.25" customHeight="1">
      <c r="C22" s="96"/>
      <c r="D22" s="112"/>
      <c r="E22" s="125"/>
      <c r="F22" s="114" t="s">
        <v>249</v>
      </c>
      <c r="G22" s="114"/>
      <c r="H22" s="114"/>
      <c r="I22" s="115"/>
      <c r="J22" s="148"/>
      <c r="K22" s="124"/>
      <c r="L22" s="115"/>
      <c r="M22" s="114"/>
      <c r="N22" s="125"/>
      <c r="O22" s="126"/>
      <c r="P22" s="102"/>
      <c r="Q22" s="103"/>
      <c r="R22" s="93"/>
      <c r="S22" s="104"/>
      <c r="T22" s="105"/>
      <c r="V22" s="95"/>
      <c r="AA22" s="106"/>
      <c r="AB22" s="106"/>
    </row>
    <row r="23" spans="1:28" ht="23.25" customHeight="1">
      <c r="C23" s="96"/>
      <c r="D23" s="112"/>
      <c r="E23" s="125"/>
      <c r="F23" s="114"/>
      <c r="G23" s="114"/>
      <c r="H23" s="114"/>
      <c r="I23" s="115"/>
      <c r="J23" s="148"/>
      <c r="K23" s="124"/>
      <c r="L23" s="115">
        <f>L21*0.1</f>
        <v>1716</v>
      </c>
      <c r="M23" s="114"/>
      <c r="N23" s="125"/>
      <c r="O23" s="90"/>
      <c r="P23" s="102"/>
      <c r="Q23" s="103"/>
      <c r="R23" s="93"/>
      <c r="S23" s="104"/>
      <c r="T23" s="105"/>
      <c r="V23" s="95"/>
      <c r="AA23" s="106"/>
      <c r="AB23" s="106"/>
    </row>
    <row r="24" spans="1:28" ht="23.25" customHeight="1">
      <c r="A24" s="53">
        <f>ROW()/2-3</f>
        <v>9</v>
      </c>
      <c r="C24" s="144"/>
      <c r="D24" s="83"/>
      <c r="E24" s="84">
        <v>43678</v>
      </c>
      <c r="F24" s="85" t="s">
        <v>168</v>
      </c>
      <c r="G24" s="85"/>
      <c r="H24" s="85"/>
      <c r="I24" s="107"/>
      <c r="J24" s="108"/>
      <c r="K24" s="109" t="s">
        <v>158</v>
      </c>
      <c r="L24" s="110" t="s">
        <v>158</v>
      </c>
      <c r="M24" s="85"/>
      <c r="N24" s="89" t="s">
        <v>169</v>
      </c>
      <c r="O24" s="90">
        <v>43678</v>
      </c>
      <c r="P24" s="91">
        <v>0</v>
      </c>
      <c r="Q24" s="92" t="s">
        <v>158</v>
      </c>
      <c r="R24" s="93" t="s">
        <v>158</v>
      </c>
      <c r="S24" s="92" t="s">
        <v>158</v>
      </c>
      <c r="T24" s="94" t="s">
        <v>159</v>
      </c>
      <c r="V24" s="95"/>
      <c r="AA24" s="106"/>
      <c r="AB24" s="106"/>
    </row>
    <row r="25" spans="1:28" ht="23.25" customHeight="1">
      <c r="A25" s="53">
        <f>A24</f>
        <v>9</v>
      </c>
      <c r="C25" s="145"/>
      <c r="D25" s="97" t="s">
        <v>170</v>
      </c>
      <c r="E25" s="97" t="s">
        <v>251</v>
      </c>
      <c r="F25" s="98"/>
      <c r="G25" s="98"/>
      <c r="H25" s="98">
        <v>4</v>
      </c>
      <c r="I25" s="99"/>
      <c r="J25" s="100">
        <v>3000</v>
      </c>
      <c r="K25" s="101" t="s">
        <v>158</v>
      </c>
      <c r="L25" s="99">
        <v>12000</v>
      </c>
      <c r="M25" s="98"/>
      <c r="N25" s="97" t="s">
        <v>158</v>
      </c>
      <c r="O25" s="90"/>
      <c r="P25" s="102">
        <v>4</v>
      </c>
      <c r="Q25" s="103" t="s">
        <v>158</v>
      </c>
      <c r="R25" s="93" t="s">
        <v>6</v>
      </c>
      <c r="S25" s="104" t="s">
        <v>158</v>
      </c>
      <c r="T25" s="105">
        <v>0.1</v>
      </c>
      <c r="V25" s="95"/>
      <c r="AA25" s="106"/>
      <c r="AB25" s="106"/>
    </row>
    <row r="26" spans="1:28" ht="23.25" customHeight="1">
      <c r="A26" s="53">
        <f>ROW()/2-3</f>
        <v>10</v>
      </c>
      <c r="C26" s="144"/>
      <c r="D26" s="83">
        <v>345678</v>
      </c>
      <c r="E26" s="84">
        <v>43678</v>
      </c>
      <c r="F26" s="85" t="s">
        <v>171</v>
      </c>
      <c r="G26" s="85"/>
      <c r="H26" s="85"/>
      <c r="I26" s="107"/>
      <c r="J26" s="108"/>
      <c r="K26" s="109" t="s">
        <v>158</v>
      </c>
      <c r="L26" s="110" t="s">
        <v>158</v>
      </c>
      <c r="M26" s="85"/>
      <c r="N26" s="89" t="s">
        <v>40</v>
      </c>
      <c r="O26" s="90">
        <v>43678</v>
      </c>
      <c r="P26" s="91">
        <v>20</v>
      </c>
      <c r="Q26" s="92" t="s">
        <v>158</v>
      </c>
      <c r="R26" s="93" t="s">
        <v>5</v>
      </c>
      <c r="S26" s="92" t="s">
        <v>158</v>
      </c>
      <c r="T26" s="94" t="s">
        <v>159</v>
      </c>
      <c r="V26" s="95"/>
      <c r="AA26" s="106"/>
      <c r="AB26" s="106"/>
    </row>
    <row r="27" spans="1:28" ht="23.25" customHeight="1">
      <c r="A27" s="53">
        <f>A26</f>
        <v>10</v>
      </c>
      <c r="C27" s="96"/>
      <c r="D27" s="97" t="s">
        <v>170</v>
      </c>
      <c r="E27" s="97" t="s">
        <v>250</v>
      </c>
      <c r="F27" s="98"/>
      <c r="G27" s="98"/>
      <c r="H27" s="98">
        <v>20</v>
      </c>
      <c r="I27" s="99"/>
      <c r="J27" s="100">
        <v>200</v>
      </c>
      <c r="K27" s="101" t="s">
        <v>158</v>
      </c>
      <c r="L27" s="99">
        <v>4000</v>
      </c>
      <c r="M27" s="98"/>
      <c r="N27" s="97" t="s">
        <v>281</v>
      </c>
      <c r="O27" s="90">
        <v>43697</v>
      </c>
      <c r="P27" s="102">
        <v>1</v>
      </c>
      <c r="Q27" s="103" t="s">
        <v>158</v>
      </c>
      <c r="R27" s="93" t="s">
        <v>6</v>
      </c>
      <c r="S27" s="104" t="s">
        <v>158</v>
      </c>
      <c r="T27" s="105">
        <v>0.1</v>
      </c>
      <c r="V27" s="95"/>
      <c r="AA27" s="106"/>
      <c r="AB27" s="106"/>
    </row>
    <row r="28" spans="1:28" ht="23.25" customHeight="1">
      <c r="A28" s="53">
        <f>ROW()/2-3</f>
        <v>11</v>
      </c>
      <c r="C28" s="144"/>
      <c r="D28" s="83">
        <v>456789</v>
      </c>
      <c r="E28" s="84">
        <v>43678</v>
      </c>
      <c r="F28" s="85" t="s">
        <v>171</v>
      </c>
      <c r="G28" s="85"/>
      <c r="H28" s="85"/>
      <c r="I28" s="107"/>
      <c r="J28" s="108"/>
      <c r="K28" s="109" t="s">
        <v>158</v>
      </c>
      <c r="L28" s="110" t="s">
        <v>158</v>
      </c>
      <c r="M28" s="85"/>
      <c r="N28" s="89" t="s">
        <v>40</v>
      </c>
      <c r="O28" s="90">
        <v>43678</v>
      </c>
      <c r="P28" s="91">
        <v>20</v>
      </c>
      <c r="Q28" s="92" t="s">
        <v>158</v>
      </c>
      <c r="R28" s="93" t="s">
        <v>5</v>
      </c>
      <c r="S28" s="92" t="s">
        <v>158</v>
      </c>
      <c r="T28" s="94" t="s">
        <v>159</v>
      </c>
      <c r="V28" s="95"/>
      <c r="AA28" s="106"/>
      <c r="AB28" s="106"/>
    </row>
    <row r="29" spans="1:28" ht="23.25" customHeight="1">
      <c r="A29" s="53">
        <f>A28</f>
        <v>11</v>
      </c>
      <c r="C29" s="96"/>
      <c r="D29" s="97" t="s">
        <v>170</v>
      </c>
      <c r="E29" s="97" t="s">
        <v>250</v>
      </c>
      <c r="F29" s="98"/>
      <c r="G29" s="98"/>
      <c r="H29" s="98">
        <v>20</v>
      </c>
      <c r="I29" s="99"/>
      <c r="J29" s="100">
        <v>200</v>
      </c>
      <c r="K29" s="101" t="s">
        <v>158</v>
      </c>
      <c r="L29" s="99">
        <v>4000</v>
      </c>
      <c r="M29" s="98"/>
      <c r="N29" s="97" t="s">
        <v>280</v>
      </c>
      <c r="O29" s="90">
        <v>43697</v>
      </c>
      <c r="P29" s="102">
        <v>1</v>
      </c>
      <c r="Q29" s="103" t="s">
        <v>158</v>
      </c>
      <c r="R29" s="93" t="s">
        <v>6</v>
      </c>
      <c r="S29" s="104" t="s">
        <v>158</v>
      </c>
      <c r="T29" s="105">
        <v>0.1</v>
      </c>
      <c r="V29" s="95"/>
      <c r="AA29" s="106"/>
      <c r="AB29" s="106"/>
    </row>
    <row r="30" spans="1:28" ht="23.25" customHeight="1">
      <c r="A30" s="53">
        <f>ROW()/2-3</f>
        <v>12</v>
      </c>
      <c r="C30" s="144"/>
      <c r="D30" s="83">
        <v>567890</v>
      </c>
      <c r="E30" s="84">
        <v>43678</v>
      </c>
      <c r="F30" s="85" t="s">
        <v>171</v>
      </c>
      <c r="G30" s="85"/>
      <c r="H30" s="85"/>
      <c r="I30" s="107"/>
      <c r="J30" s="108"/>
      <c r="K30" s="109" t="s">
        <v>158</v>
      </c>
      <c r="L30" s="110" t="s">
        <v>158</v>
      </c>
      <c r="M30" s="85"/>
      <c r="N30" s="89" t="s">
        <v>40</v>
      </c>
      <c r="O30" s="90">
        <v>43678</v>
      </c>
      <c r="P30" s="91">
        <v>20</v>
      </c>
      <c r="Q30" s="92" t="s">
        <v>158</v>
      </c>
      <c r="R30" s="93" t="s">
        <v>5</v>
      </c>
      <c r="S30" s="92" t="s">
        <v>158</v>
      </c>
      <c r="T30" s="94" t="s">
        <v>159</v>
      </c>
      <c r="V30" s="95"/>
      <c r="AA30" s="106"/>
      <c r="AB30" s="106"/>
    </row>
    <row r="31" spans="1:28" ht="23.25" customHeight="1">
      <c r="A31" s="53">
        <f>A30</f>
        <v>12</v>
      </c>
      <c r="C31" s="96"/>
      <c r="D31" s="97" t="s">
        <v>170</v>
      </c>
      <c r="E31" s="97" t="s">
        <v>252</v>
      </c>
      <c r="F31" s="98"/>
      <c r="G31" s="98"/>
      <c r="H31" s="98">
        <v>20</v>
      </c>
      <c r="I31" s="99"/>
      <c r="J31" s="100">
        <v>200</v>
      </c>
      <c r="K31" s="101" t="s">
        <v>158</v>
      </c>
      <c r="L31" s="99">
        <v>4000</v>
      </c>
      <c r="M31" s="98"/>
      <c r="N31" s="97" t="s">
        <v>280</v>
      </c>
      <c r="O31" s="90">
        <v>43697</v>
      </c>
      <c r="P31" s="102">
        <v>1</v>
      </c>
      <c r="Q31" s="103" t="s">
        <v>158</v>
      </c>
      <c r="R31" s="93" t="s">
        <v>6</v>
      </c>
      <c r="S31" s="104" t="s">
        <v>158</v>
      </c>
      <c r="T31" s="105">
        <v>0.1</v>
      </c>
      <c r="V31" s="95"/>
      <c r="AA31" s="106"/>
      <c r="AB31" s="106"/>
    </row>
    <row r="32" spans="1:28" ht="23.25" customHeight="1">
      <c r="A32" s="53">
        <f>ROW()/2-3</f>
        <v>13</v>
      </c>
      <c r="C32" s="144"/>
      <c r="D32" s="83">
        <v>678901</v>
      </c>
      <c r="E32" s="84">
        <v>43678</v>
      </c>
      <c r="F32" s="85" t="s">
        <v>253</v>
      </c>
      <c r="G32" s="85"/>
      <c r="H32" s="85"/>
      <c r="I32" s="107"/>
      <c r="J32" s="108"/>
      <c r="K32" s="109"/>
      <c r="L32" s="110" t="s">
        <v>158</v>
      </c>
      <c r="M32" s="85"/>
      <c r="N32" s="89" t="s">
        <v>40</v>
      </c>
      <c r="O32" s="90">
        <v>43678</v>
      </c>
      <c r="P32" s="91">
        <v>20</v>
      </c>
      <c r="Q32" s="92" t="s">
        <v>158</v>
      </c>
      <c r="R32" s="93" t="s">
        <v>5</v>
      </c>
      <c r="S32" s="92" t="s">
        <v>158</v>
      </c>
      <c r="T32" s="94" t="s">
        <v>159</v>
      </c>
      <c r="V32" s="95"/>
      <c r="AA32" s="106"/>
      <c r="AB32" s="106"/>
    </row>
    <row r="33" spans="1:28" ht="23.25" customHeight="1">
      <c r="A33" s="53">
        <f>A32</f>
        <v>13</v>
      </c>
      <c r="C33" s="145"/>
      <c r="D33" s="97" t="s">
        <v>170</v>
      </c>
      <c r="E33" s="97" t="s">
        <v>251</v>
      </c>
      <c r="F33" s="98"/>
      <c r="G33" s="98"/>
      <c r="H33" s="98">
        <v>20</v>
      </c>
      <c r="I33" s="99"/>
      <c r="J33" s="100">
        <v>200</v>
      </c>
      <c r="K33" s="101" t="s">
        <v>158</v>
      </c>
      <c r="L33" s="99">
        <v>4000</v>
      </c>
      <c r="M33" s="98"/>
      <c r="N33" s="97" t="s">
        <v>282</v>
      </c>
      <c r="O33" s="90">
        <v>43697</v>
      </c>
      <c r="P33" s="102">
        <v>1</v>
      </c>
      <c r="Q33" s="103" t="s">
        <v>158</v>
      </c>
      <c r="R33" s="93" t="s">
        <v>6</v>
      </c>
      <c r="S33" s="104" t="s">
        <v>158</v>
      </c>
      <c r="T33" s="105">
        <v>0.1</v>
      </c>
      <c r="V33" s="95"/>
      <c r="AA33" s="106"/>
      <c r="AB33" s="106"/>
    </row>
    <row r="34" spans="1:28" ht="23.25" customHeight="1">
      <c r="A34" s="53">
        <f>ROW()/2-3</f>
        <v>14</v>
      </c>
      <c r="C34" s="144"/>
      <c r="D34" s="83"/>
      <c r="E34" s="84">
        <v>43678</v>
      </c>
      <c r="F34" s="85" t="s">
        <v>172</v>
      </c>
      <c r="G34" s="85"/>
      <c r="H34" s="85"/>
      <c r="I34" s="107"/>
      <c r="J34" s="108"/>
      <c r="K34" s="109" t="s">
        <v>158</v>
      </c>
      <c r="L34" s="110" t="s">
        <v>158</v>
      </c>
      <c r="M34" s="85"/>
      <c r="N34" s="89" t="s">
        <v>173</v>
      </c>
      <c r="O34" s="90">
        <v>43678</v>
      </c>
      <c r="P34" s="91"/>
      <c r="Q34" s="92"/>
      <c r="R34" s="93"/>
      <c r="S34" s="92"/>
      <c r="T34" s="94" t="s">
        <v>159</v>
      </c>
      <c r="V34" s="95"/>
      <c r="AA34" s="106"/>
      <c r="AB34" s="106"/>
    </row>
    <row r="35" spans="1:28" ht="23.25" customHeight="1">
      <c r="A35" s="53">
        <f>A34</f>
        <v>14</v>
      </c>
      <c r="C35" s="145"/>
      <c r="D35" s="97"/>
      <c r="E35" s="97" t="s">
        <v>251</v>
      </c>
      <c r="F35" s="98"/>
      <c r="G35" s="98"/>
      <c r="H35" s="98">
        <v>1</v>
      </c>
      <c r="I35" s="99"/>
      <c r="J35" s="100">
        <v>3000</v>
      </c>
      <c r="K35" s="101" t="s">
        <v>158</v>
      </c>
      <c r="L35" s="99">
        <v>3000</v>
      </c>
      <c r="M35" s="98"/>
      <c r="N35" s="97" t="s">
        <v>158</v>
      </c>
      <c r="O35" s="90">
        <v>43697</v>
      </c>
      <c r="P35" s="102">
        <v>1</v>
      </c>
      <c r="Q35" s="103"/>
      <c r="R35" s="93"/>
      <c r="S35" s="104"/>
      <c r="T35" s="105">
        <v>0.1</v>
      </c>
      <c r="V35" s="95"/>
      <c r="AA35" s="106"/>
      <c r="AB35" s="106"/>
    </row>
    <row r="36" spans="1:28" ht="23.25" customHeight="1">
      <c r="C36" s="96"/>
      <c r="D36" s="112"/>
      <c r="E36" s="125"/>
      <c r="F36" s="114" t="s">
        <v>182</v>
      </c>
      <c r="G36" s="114"/>
      <c r="H36" s="114"/>
      <c r="I36" s="115"/>
      <c r="J36" s="148"/>
      <c r="K36" s="124"/>
      <c r="L36" s="115"/>
      <c r="M36" s="114"/>
      <c r="N36" s="125"/>
      <c r="O36" s="90"/>
      <c r="P36" s="102"/>
      <c r="Q36" s="103"/>
      <c r="R36" s="93"/>
      <c r="S36" s="104"/>
      <c r="T36" s="105"/>
      <c r="V36" s="95"/>
      <c r="AA36" s="106"/>
      <c r="AB36" s="106"/>
    </row>
    <row r="37" spans="1:28" ht="23.25" customHeight="1">
      <c r="C37" s="145"/>
      <c r="D37" s="112"/>
      <c r="E37" s="97"/>
      <c r="F37" s="98"/>
      <c r="G37" s="98"/>
      <c r="H37" s="98"/>
      <c r="I37" s="99"/>
      <c r="J37" s="100"/>
      <c r="K37" s="101"/>
      <c r="L37" s="99">
        <f>SUBTOTAL(9,L24:L35)</f>
        <v>31000</v>
      </c>
      <c r="M37" s="98"/>
      <c r="N37" s="97"/>
      <c r="O37" s="90"/>
      <c r="P37" s="102"/>
      <c r="Q37" s="103"/>
      <c r="R37" s="93"/>
      <c r="S37" s="104"/>
      <c r="T37" s="105"/>
      <c r="V37" s="95"/>
      <c r="AA37" s="106"/>
      <c r="AB37" s="106"/>
    </row>
    <row r="38" spans="1:28" ht="23.25" customHeight="1">
      <c r="C38" s="96"/>
      <c r="D38" s="112"/>
      <c r="E38" s="125"/>
      <c r="F38" s="114" t="s">
        <v>249</v>
      </c>
      <c r="G38" s="114"/>
      <c r="H38" s="114"/>
      <c r="I38" s="115"/>
      <c r="J38" s="148"/>
      <c r="K38" s="124"/>
      <c r="L38" s="115"/>
      <c r="M38" s="114"/>
      <c r="N38" s="125"/>
      <c r="O38" s="126"/>
      <c r="P38" s="102"/>
      <c r="Q38" s="103"/>
      <c r="R38" s="112"/>
      <c r="S38" s="129"/>
      <c r="T38" s="105"/>
      <c r="V38" s="95"/>
      <c r="AA38" s="106"/>
      <c r="AB38" s="106"/>
    </row>
    <row r="39" spans="1:28" ht="23.25" customHeight="1">
      <c r="C39" s="96"/>
      <c r="D39" s="112"/>
      <c r="E39" s="125"/>
      <c r="F39" s="114"/>
      <c r="G39" s="114"/>
      <c r="H39" s="114"/>
      <c r="I39" s="115"/>
      <c r="J39" s="148"/>
      <c r="K39" s="124"/>
      <c r="L39" s="115">
        <f>L37*0.1</f>
        <v>3100</v>
      </c>
      <c r="M39" s="114"/>
      <c r="N39" s="125"/>
      <c r="O39" s="90"/>
      <c r="P39" s="102"/>
      <c r="Q39" s="103"/>
      <c r="R39" s="93"/>
      <c r="S39" s="104"/>
      <c r="T39" s="105"/>
      <c r="V39" s="95"/>
      <c r="AA39" s="106"/>
      <c r="AB39" s="106"/>
    </row>
    <row r="40" spans="1:28" ht="23.25" customHeight="1">
      <c r="C40" s="144"/>
      <c r="D40" s="83"/>
      <c r="E40" s="84"/>
      <c r="F40" s="85" t="s">
        <v>254</v>
      </c>
      <c r="G40" s="85"/>
      <c r="H40" s="85"/>
      <c r="I40" s="107"/>
      <c r="J40" s="108"/>
      <c r="K40" s="109"/>
      <c r="L40" s="110"/>
      <c r="M40" s="85"/>
      <c r="N40" s="89"/>
      <c r="O40" s="90"/>
      <c r="P40" s="91"/>
      <c r="Q40" s="92"/>
      <c r="R40" s="93"/>
      <c r="S40" s="92"/>
      <c r="T40" s="131"/>
    </row>
    <row r="41" spans="1:28" ht="23.25" customHeight="1">
      <c r="C41" s="145"/>
      <c r="D41" s="97"/>
      <c r="E41" s="97"/>
      <c r="F41" s="98"/>
      <c r="G41" s="98"/>
      <c r="H41" s="98"/>
      <c r="I41" s="99"/>
      <c r="J41" s="100"/>
      <c r="K41" s="101"/>
      <c r="L41" s="99">
        <f>SUBTOTAL(9,L24:L37,L10:L21)</f>
        <v>48160</v>
      </c>
      <c r="M41" s="98"/>
      <c r="N41" s="97"/>
      <c r="O41" s="90"/>
      <c r="P41" s="102"/>
      <c r="Q41" s="103"/>
      <c r="R41" s="93"/>
      <c r="S41" s="104"/>
      <c r="T41" s="98"/>
    </row>
  </sheetData>
  <mergeCells count="12">
    <mergeCell ref="L8:L9"/>
    <mergeCell ref="M8:M9"/>
    <mergeCell ref="N8:N9"/>
    <mergeCell ref="P8:Q8"/>
    <mergeCell ref="R8:S9"/>
    <mergeCell ref="P9:Q9"/>
    <mergeCell ref="J8:K9"/>
    <mergeCell ref="C8:C9"/>
    <mergeCell ref="F8:F9"/>
    <mergeCell ref="G8:G9"/>
    <mergeCell ref="H8:H9"/>
    <mergeCell ref="I8:I9"/>
  </mergeCells>
  <phoneticPr fontId="2"/>
  <pageMargins left="0.9055118110236221" right="0.9055118110236221" top="1.1417322834645669" bottom="0.55118110236220474" header="0.70866141732283472" footer="0.11811023622047245"/>
  <pageSetup paperSize="9" scale="48" firstPageNumber="43" fitToHeight="0" orientation="landscape" r:id="rId1"/>
  <headerFooter>
    <oddHeader>&amp;L&amp;24&amp;A&amp;R&amp;"ＭＳ Ｐゴシック,標準"&amp;20 2019年度　情報化評議会(CI-NET)　標準委員会　LiteS規約WG　第5回　資料5-1
2020年1月15日</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1"/>
  <sheetViews>
    <sheetView topLeftCell="B3" workbookViewId="0">
      <selection activeCell="E4" sqref="E4"/>
    </sheetView>
  </sheetViews>
  <sheetFormatPr defaultColWidth="8" defaultRowHeight="23.25" customHeight="1"/>
  <cols>
    <col min="1" max="1" width="6.77734375" style="53" hidden="1" customWidth="1"/>
    <col min="2" max="2" width="5.77734375" style="53" customWidth="1"/>
    <col min="3" max="3" width="3.5546875" style="53" customWidth="1"/>
    <col min="4" max="4" width="13.21875" style="54" customWidth="1"/>
    <col min="5" max="5" width="13" style="55" customWidth="1"/>
    <col min="6" max="6" width="37" style="53" customWidth="1"/>
    <col min="7" max="7" width="30" style="53" customWidth="1"/>
    <col min="8" max="8" width="11.6640625" style="53" customWidth="1"/>
    <col min="9" max="9" width="9.44140625" style="53" customWidth="1"/>
    <col min="10" max="10" width="10.77734375" style="56" customWidth="1"/>
    <col min="11" max="11" width="2.77734375" style="53" customWidth="1"/>
    <col min="12" max="12" width="12.77734375" style="56" customWidth="1"/>
    <col min="13" max="13" width="18" style="53" customWidth="1"/>
    <col min="14" max="14" width="8.21875" style="54" customWidth="1"/>
    <col min="15" max="15" width="10.21875" style="53" customWidth="1"/>
    <col min="16" max="16" width="8.6640625" style="53" customWidth="1"/>
    <col min="17" max="17" width="3.33203125" style="53" customWidth="1"/>
    <col min="18" max="18" width="9" style="54" customWidth="1"/>
    <col min="19" max="19" width="1.77734375" style="53" customWidth="1"/>
    <col min="20" max="20" width="10" style="57" customWidth="1"/>
    <col min="21" max="21" width="8.44140625" style="53" customWidth="1"/>
    <col min="22" max="25" width="8" style="53"/>
    <col min="26" max="26" width="23.44140625" style="53" customWidth="1"/>
    <col min="27" max="28" width="13.6640625" style="53" customWidth="1"/>
    <col min="29" max="16384" width="8" style="53"/>
  </cols>
  <sheetData>
    <row r="1" spans="1:28" ht="23.25" hidden="1" customHeight="1">
      <c r="A1" s="53" t="s">
        <v>110</v>
      </c>
      <c r="D1" s="54" t="s">
        <v>255</v>
      </c>
      <c r="E1" s="55" t="s">
        <v>256</v>
      </c>
      <c r="F1" s="53" t="s">
        <v>191</v>
      </c>
      <c r="J1" s="56" t="s">
        <v>257</v>
      </c>
      <c r="N1" s="54" t="s">
        <v>193</v>
      </c>
      <c r="O1" s="53" t="s">
        <v>258</v>
      </c>
      <c r="P1" s="53" t="s">
        <v>195</v>
      </c>
      <c r="R1" s="54" t="s">
        <v>241</v>
      </c>
      <c r="T1" s="57" t="s">
        <v>259</v>
      </c>
    </row>
    <row r="2" spans="1:28" ht="23.25" hidden="1" customHeight="1" thickBot="1">
      <c r="A2" s="53">
        <v>0</v>
      </c>
      <c r="D2" s="54" t="s">
        <v>120</v>
      </c>
      <c r="E2" s="55" t="s">
        <v>260</v>
      </c>
      <c r="F2" s="53" t="s">
        <v>224</v>
      </c>
      <c r="J2" s="56" t="s">
        <v>225</v>
      </c>
      <c r="L2" s="56" t="s">
        <v>202</v>
      </c>
      <c r="N2" s="54" t="s">
        <v>203</v>
      </c>
      <c r="O2" s="53" t="s">
        <v>227</v>
      </c>
      <c r="P2" s="53" t="s">
        <v>205</v>
      </c>
      <c r="R2" s="54" t="s">
        <v>206</v>
      </c>
      <c r="T2" s="57" t="s">
        <v>229</v>
      </c>
    </row>
    <row r="3" spans="1:28" s="58" customFormat="1" ht="23.25" customHeight="1" thickBot="1">
      <c r="D3" s="59"/>
      <c r="E3" s="60"/>
      <c r="J3" s="61"/>
      <c r="L3" s="61"/>
      <c r="N3" s="59"/>
      <c r="R3" s="59"/>
      <c r="S3" s="62"/>
      <c r="T3" s="5" t="s">
        <v>261</v>
      </c>
    </row>
    <row r="5" spans="1:28" ht="23.25" customHeight="1">
      <c r="B5" s="63"/>
      <c r="D5" s="64" t="s">
        <v>131</v>
      </c>
      <c r="E5" s="65"/>
      <c r="F5" s="63"/>
      <c r="G5" s="63"/>
      <c r="H5" s="63"/>
      <c r="I5" s="63"/>
      <c r="K5" s="66"/>
      <c r="L5" s="67"/>
      <c r="M5" s="63"/>
      <c r="Q5" s="66" t="s">
        <v>231</v>
      </c>
      <c r="R5" s="56"/>
      <c r="T5" s="53" t="s">
        <v>133</v>
      </c>
    </row>
    <row r="6" spans="1:28" ht="23.25" customHeight="1">
      <c r="D6" s="68" t="s">
        <v>134</v>
      </c>
      <c r="E6" s="69"/>
      <c r="K6" s="66"/>
      <c r="L6" s="67"/>
      <c r="Q6" s="66" t="s">
        <v>210</v>
      </c>
      <c r="R6" s="56"/>
      <c r="T6" s="70" t="s">
        <v>136</v>
      </c>
      <c r="U6" s="70"/>
    </row>
    <row r="7" spans="1:28" ht="23.25" customHeight="1">
      <c r="F7" s="71"/>
      <c r="G7" s="71"/>
      <c r="H7" s="72" t="s">
        <v>137</v>
      </c>
      <c r="I7" s="71"/>
      <c r="J7" s="73"/>
      <c r="M7" s="71"/>
      <c r="P7" s="72"/>
      <c r="Q7" s="72"/>
    </row>
    <row r="8" spans="1:28" ht="23.25" customHeight="1">
      <c r="C8" s="322" t="s">
        <v>138</v>
      </c>
      <c r="D8" s="143" t="s">
        <v>139</v>
      </c>
      <c r="E8" s="75" t="s">
        <v>140</v>
      </c>
      <c r="F8" s="324" t="s">
        <v>141</v>
      </c>
      <c r="G8" s="324" t="s">
        <v>262</v>
      </c>
      <c r="H8" s="324" t="s">
        <v>143</v>
      </c>
      <c r="I8" s="324" t="s">
        <v>144</v>
      </c>
      <c r="J8" s="318" t="s">
        <v>232</v>
      </c>
      <c r="K8" s="319"/>
      <c r="L8" s="326" t="s">
        <v>212</v>
      </c>
      <c r="M8" s="324" t="s">
        <v>146</v>
      </c>
      <c r="N8" s="328" t="s">
        <v>213</v>
      </c>
      <c r="O8" s="141" t="s">
        <v>148</v>
      </c>
      <c r="P8" s="318" t="s">
        <v>149</v>
      </c>
      <c r="Q8" s="319"/>
      <c r="R8" s="318" t="s">
        <v>235</v>
      </c>
      <c r="S8" s="319"/>
      <c r="T8" s="77" t="s">
        <v>151</v>
      </c>
    </row>
    <row r="9" spans="1:28" ht="23.25" customHeight="1">
      <c r="C9" s="323"/>
      <c r="D9" s="78" t="s">
        <v>152</v>
      </c>
      <c r="E9" s="79" t="s">
        <v>153</v>
      </c>
      <c r="F9" s="325"/>
      <c r="G9" s="325"/>
      <c r="H9" s="325"/>
      <c r="I9" s="325"/>
      <c r="J9" s="320"/>
      <c r="K9" s="321"/>
      <c r="L9" s="327"/>
      <c r="M9" s="325"/>
      <c r="N9" s="325"/>
      <c r="O9" s="142" t="s">
        <v>154</v>
      </c>
      <c r="P9" s="320" t="s">
        <v>155</v>
      </c>
      <c r="Q9" s="321"/>
      <c r="R9" s="320"/>
      <c r="S9" s="321"/>
      <c r="T9" s="81" t="s">
        <v>156</v>
      </c>
    </row>
    <row r="10" spans="1:28" ht="23.25" customHeight="1">
      <c r="A10" s="53">
        <f>ROW()/2-3</f>
        <v>2</v>
      </c>
      <c r="C10" s="144"/>
      <c r="D10" s="83"/>
      <c r="E10" s="84">
        <v>43515</v>
      </c>
      <c r="F10" s="85" t="s">
        <v>263</v>
      </c>
      <c r="G10" s="85"/>
      <c r="H10" s="85"/>
      <c r="I10" s="85"/>
      <c r="J10" s="86"/>
      <c r="K10" s="87" t="s">
        <v>158</v>
      </c>
      <c r="L10" s="88" t="s">
        <v>158</v>
      </c>
      <c r="M10" s="85"/>
      <c r="N10" s="89"/>
      <c r="O10" s="90"/>
      <c r="P10" s="91"/>
      <c r="Q10" s="92"/>
      <c r="R10" s="93"/>
      <c r="S10" s="92" t="s">
        <v>158</v>
      </c>
      <c r="T10" s="94" t="s">
        <v>159</v>
      </c>
      <c r="U10" s="53" t="str">
        <f ca="1">IF(ISBLANK(INDIRECT($A$1&amp;"!B"&amp;($A10+$A$2))),"",IFERROR(TEXT(INDIRECT($A$1&amp;"!"&amp;U$1&amp;($A10+$A$2)),"@"),""))</f>
        <v/>
      </c>
      <c r="V10" s="95"/>
      <c r="AA10" s="95"/>
      <c r="AB10" s="95"/>
    </row>
    <row r="11" spans="1:28" ht="23.25" customHeight="1">
      <c r="A11" s="53">
        <f>A10</f>
        <v>2</v>
      </c>
      <c r="C11" s="96"/>
      <c r="D11" s="97"/>
      <c r="E11" s="97">
        <v>4924040</v>
      </c>
      <c r="F11" s="98"/>
      <c r="G11" s="98"/>
      <c r="H11" s="98">
        <v>31</v>
      </c>
      <c r="I11" s="99"/>
      <c r="J11" s="100">
        <v>110</v>
      </c>
      <c r="K11" s="101" t="s">
        <v>158</v>
      </c>
      <c r="L11" s="99">
        <f>H11*J11</f>
        <v>3410</v>
      </c>
      <c r="M11" s="98"/>
      <c r="N11" s="97"/>
      <c r="O11" s="90"/>
      <c r="P11" s="102"/>
      <c r="Q11" s="103"/>
      <c r="R11" s="93"/>
      <c r="S11" s="104" t="s">
        <v>158</v>
      </c>
      <c r="T11" s="105">
        <v>0.1</v>
      </c>
      <c r="U11" s="53" t="str">
        <f ca="1">IF(ISBLANK(INDIRECT($A$1&amp;"!B"&amp;($A11+$A$2))),"",IFERROR(TEXT(INDIRECT($A$1&amp;"!"&amp;U$2&amp;($A11+$A$2)),"@"),""))</f>
        <v/>
      </c>
      <c r="V11" s="95"/>
      <c r="AA11" s="106"/>
      <c r="AB11" s="106"/>
    </row>
    <row r="12" spans="1:28" ht="23.25" customHeight="1">
      <c r="A12" s="53">
        <f>ROW()/2-3</f>
        <v>3</v>
      </c>
      <c r="C12" s="144"/>
      <c r="D12" s="83"/>
      <c r="E12" s="84">
        <v>43515</v>
      </c>
      <c r="F12" s="85" t="s">
        <v>264</v>
      </c>
      <c r="G12" s="85"/>
      <c r="H12" s="85"/>
      <c r="I12" s="107"/>
      <c r="J12" s="108"/>
      <c r="K12" s="109" t="s">
        <v>158</v>
      </c>
      <c r="L12" s="110" t="s">
        <v>158</v>
      </c>
      <c r="M12" s="85"/>
      <c r="N12" s="89"/>
      <c r="O12" s="90"/>
      <c r="P12" s="91"/>
      <c r="Q12" s="92"/>
      <c r="R12" s="93"/>
      <c r="S12" s="92" t="s">
        <v>158</v>
      </c>
      <c r="T12" s="94"/>
      <c r="V12" s="95"/>
      <c r="AA12" s="106"/>
      <c r="AB12" s="106"/>
    </row>
    <row r="13" spans="1:28" ht="23.25" customHeight="1">
      <c r="A13" s="53">
        <f>A12</f>
        <v>3</v>
      </c>
      <c r="C13" s="96"/>
      <c r="D13" s="97"/>
      <c r="E13" s="97">
        <v>4924040</v>
      </c>
      <c r="F13" s="98"/>
      <c r="G13" s="98"/>
      <c r="H13" s="98">
        <v>31</v>
      </c>
      <c r="I13" s="99"/>
      <c r="J13" s="100">
        <v>15</v>
      </c>
      <c r="K13" s="101" t="s">
        <v>158</v>
      </c>
      <c r="L13" s="99">
        <f>H13*J13</f>
        <v>465</v>
      </c>
      <c r="M13" s="98"/>
      <c r="N13" s="97"/>
      <c r="O13" s="90"/>
      <c r="P13" s="102"/>
      <c r="Q13" s="103"/>
      <c r="R13" s="93"/>
      <c r="S13" s="104" t="s">
        <v>158</v>
      </c>
      <c r="T13" s="105"/>
      <c r="V13" s="95"/>
      <c r="AA13" s="106"/>
      <c r="AB13" s="106"/>
    </row>
    <row r="14" spans="1:28" ht="23.25" customHeight="1">
      <c r="C14" s="96"/>
      <c r="D14" s="112"/>
      <c r="E14" s="125"/>
      <c r="F14" s="114" t="s">
        <v>182</v>
      </c>
      <c r="G14" s="114"/>
      <c r="H14" s="114"/>
      <c r="I14" s="115"/>
      <c r="J14" s="148"/>
      <c r="K14" s="124"/>
      <c r="L14" s="115"/>
      <c r="M14" s="114"/>
      <c r="N14" s="125"/>
      <c r="O14" s="90"/>
      <c r="P14" s="102"/>
      <c r="Q14" s="103"/>
      <c r="R14" s="93"/>
      <c r="S14" s="104"/>
      <c r="T14" s="105"/>
      <c r="V14" s="95"/>
      <c r="AA14" s="106"/>
      <c r="AB14" s="106"/>
    </row>
    <row r="15" spans="1:28" ht="23.25" customHeight="1">
      <c r="C15" s="145"/>
      <c r="D15" s="112"/>
      <c r="E15" s="97"/>
      <c r="F15" s="98"/>
      <c r="G15" s="98"/>
      <c r="H15" s="98"/>
      <c r="I15" s="99"/>
      <c r="J15" s="100"/>
      <c r="K15" s="101"/>
      <c r="L15" s="99">
        <f>SUBTOTAL(9,L4:L13)</f>
        <v>3875</v>
      </c>
      <c r="M15" s="98"/>
      <c r="N15" s="97"/>
      <c r="O15" s="90"/>
      <c r="P15" s="102"/>
      <c r="Q15" s="103"/>
      <c r="R15" s="93"/>
      <c r="S15" s="104"/>
      <c r="T15" s="105"/>
      <c r="V15" s="95"/>
      <c r="AA15" s="106"/>
      <c r="AB15" s="106"/>
    </row>
    <row r="16" spans="1:28" ht="23.25" customHeight="1">
      <c r="C16" s="96"/>
      <c r="D16" s="112"/>
      <c r="E16" s="125"/>
      <c r="F16" s="114" t="s">
        <v>265</v>
      </c>
      <c r="G16" s="114"/>
      <c r="H16" s="114"/>
      <c r="I16" s="115"/>
      <c r="J16" s="148"/>
      <c r="K16" s="124"/>
      <c r="L16" s="150"/>
      <c r="M16" s="114"/>
      <c r="N16" s="125"/>
      <c r="O16" s="126"/>
      <c r="P16" s="102"/>
      <c r="Q16" s="103"/>
      <c r="R16" s="112"/>
      <c r="S16" s="129"/>
      <c r="T16" s="105"/>
      <c r="V16" s="95"/>
      <c r="AA16" s="106"/>
      <c r="AB16" s="106"/>
    </row>
    <row r="17" spans="1:28" ht="23.25" customHeight="1">
      <c r="C17" s="145"/>
      <c r="D17" s="112"/>
      <c r="E17" s="97"/>
      <c r="F17" s="98"/>
      <c r="G17" s="98"/>
      <c r="H17" s="98"/>
      <c r="I17" s="99"/>
      <c r="J17" s="100"/>
      <c r="K17" s="101"/>
      <c r="L17" s="99">
        <f>L11</f>
        <v>3410</v>
      </c>
      <c r="M17" s="98"/>
      <c r="N17" s="97"/>
      <c r="O17" s="90"/>
      <c r="P17" s="102"/>
      <c r="Q17" s="103"/>
      <c r="R17" s="93"/>
      <c r="S17" s="104"/>
      <c r="T17" s="105"/>
      <c r="V17" s="95"/>
      <c r="AA17" s="106"/>
      <c r="AB17" s="106"/>
    </row>
    <row r="18" spans="1:28" ht="23.25" customHeight="1">
      <c r="C18" s="96"/>
      <c r="D18" s="112"/>
      <c r="E18" s="125"/>
      <c r="F18" s="114" t="s">
        <v>266</v>
      </c>
      <c r="G18" s="114"/>
      <c r="H18" s="114"/>
      <c r="I18" s="115"/>
      <c r="J18" s="148"/>
      <c r="K18" s="124"/>
      <c r="L18" s="115"/>
      <c r="M18" s="114"/>
      <c r="N18" s="125"/>
      <c r="O18" s="126"/>
      <c r="P18" s="102"/>
      <c r="Q18" s="103"/>
      <c r="R18" s="112"/>
      <c r="S18" s="129"/>
      <c r="T18" s="105"/>
      <c r="V18" s="95"/>
      <c r="AA18" s="106"/>
      <c r="AB18" s="106"/>
    </row>
    <row r="19" spans="1:28" ht="23.25" customHeight="1">
      <c r="C19" s="96"/>
      <c r="D19" s="112"/>
      <c r="E19" s="125"/>
      <c r="F19" s="114"/>
      <c r="G19" s="114"/>
      <c r="H19" s="114"/>
      <c r="I19" s="115"/>
      <c r="J19" s="148"/>
      <c r="K19" s="124"/>
      <c r="L19" s="115">
        <f>L13</f>
        <v>465</v>
      </c>
      <c r="M19" s="114"/>
      <c r="N19" s="125"/>
      <c r="O19" s="90"/>
      <c r="P19" s="102"/>
      <c r="Q19" s="103"/>
      <c r="R19" s="93"/>
      <c r="S19" s="104"/>
      <c r="T19" s="105"/>
      <c r="V19" s="95"/>
      <c r="AA19" s="106"/>
      <c r="AB19" s="106"/>
    </row>
    <row r="20" spans="1:28" ht="23.25" customHeight="1">
      <c r="A20" s="53">
        <f>ROW()/2-3</f>
        <v>7</v>
      </c>
      <c r="C20" s="144"/>
      <c r="D20" s="83"/>
      <c r="E20" s="84">
        <v>43521</v>
      </c>
      <c r="F20" s="85" t="s">
        <v>263</v>
      </c>
      <c r="G20" s="85"/>
      <c r="H20" s="85"/>
      <c r="I20" s="85"/>
      <c r="J20" s="86"/>
      <c r="K20" s="87" t="s">
        <v>158</v>
      </c>
      <c r="L20" s="88" t="s">
        <v>158</v>
      </c>
      <c r="M20" s="85"/>
      <c r="N20" s="89"/>
      <c r="O20" s="90"/>
      <c r="P20" s="91"/>
      <c r="Q20" s="92"/>
      <c r="R20" s="93"/>
      <c r="S20" s="92" t="s">
        <v>158</v>
      </c>
      <c r="T20" s="94" t="s">
        <v>159</v>
      </c>
      <c r="U20" s="53" t="str">
        <f ca="1">IF(ISBLANK(INDIRECT($A$1&amp;"!B"&amp;($A20+$A$2))),"",IFERROR(TEXT(INDIRECT($A$1&amp;"!"&amp;U$1&amp;($A20+$A$2)),"@"),""))</f>
        <v/>
      </c>
      <c r="V20" s="95"/>
      <c r="AA20" s="95"/>
      <c r="AB20" s="95"/>
    </row>
    <row r="21" spans="1:28" ht="23.25" customHeight="1">
      <c r="A21" s="53">
        <f>A20</f>
        <v>7</v>
      </c>
      <c r="C21" s="96"/>
      <c r="D21" s="97"/>
      <c r="E21" s="97">
        <v>4924050</v>
      </c>
      <c r="F21" s="98"/>
      <c r="G21" s="98"/>
      <c r="H21" s="98">
        <v>31</v>
      </c>
      <c r="I21" s="99"/>
      <c r="J21" s="100">
        <v>110</v>
      </c>
      <c r="K21" s="101" t="s">
        <v>158</v>
      </c>
      <c r="L21" s="99">
        <f>H21*J21</f>
        <v>3410</v>
      </c>
      <c r="M21" s="98"/>
      <c r="N21" s="97"/>
      <c r="O21" s="90"/>
      <c r="P21" s="102"/>
      <c r="Q21" s="103"/>
      <c r="R21" s="93"/>
      <c r="S21" s="104" t="s">
        <v>158</v>
      </c>
      <c r="T21" s="105">
        <v>0.1</v>
      </c>
      <c r="U21" s="53" t="str">
        <f ca="1">IF(ISBLANK(INDIRECT($A$1&amp;"!B"&amp;($A21+$A$2))),"",IFERROR(TEXT(INDIRECT($A$1&amp;"!"&amp;U$2&amp;($A21+$A$2)),"@"),""))</f>
        <v/>
      </c>
      <c r="V21" s="95"/>
      <c r="AA21" s="106"/>
      <c r="AB21" s="106"/>
    </row>
    <row r="22" spans="1:28" ht="23.25" customHeight="1">
      <c r="A22" s="53">
        <f>ROW()/2-3</f>
        <v>8</v>
      </c>
      <c r="C22" s="144"/>
      <c r="D22" s="83"/>
      <c r="E22" s="84">
        <v>43521</v>
      </c>
      <c r="F22" s="85" t="s">
        <v>264</v>
      </c>
      <c r="G22" s="85"/>
      <c r="H22" s="85"/>
      <c r="I22" s="107"/>
      <c r="J22" s="108"/>
      <c r="K22" s="109" t="s">
        <v>158</v>
      </c>
      <c r="L22" s="110" t="s">
        <v>158</v>
      </c>
      <c r="M22" s="85"/>
      <c r="N22" s="89"/>
      <c r="O22" s="90"/>
      <c r="P22" s="91"/>
      <c r="Q22" s="92"/>
      <c r="R22" s="93"/>
      <c r="S22" s="92" t="s">
        <v>158</v>
      </c>
      <c r="T22" s="94"/>
      <c r="V22" s="95"/>
      <c r="AA22" s="106"/>
      <c r="AB22" s="106"/>
    </row>
    <row r="23" spans="1:28" ht="23.25" customHeight="1">
      <c r="A23" s="53">
        <f>A22</f>
        <v>8</v>
      </c>
      <c r="C23" s="96"/>
      <c r="D23" s="97"/>
      <c r="E23" s="97">
        <v>4924050</v>
      </c>
      <c r="F23" s="98"/>
      <c r="G23" s="98"/>
      <c r="H23" s="98">
        <v>31</v>
      </c>
      <c r="I23" s="99"/>
      <c r="J23" s="100">
        <v>15</v>
      </c>
      <c r="K23" s="101" t="s">
        <v>158</v>
      </c>
      <c r="L23" s="99">
        <f>H23*J23</f>
        <v>465</v>
      </c>
      <c r="M23" s="98"/>
      <c r="N23" s="97"/>
      <c r="O23" s="90"/>
      <c r="P23" s="102"/>
      <c r="Q23" s="103"/>
      <c r="R23" s="93"/>
      <c r="S23" s="104" t="s">
        <v>158</v>
      </c>
      <c r="T23" s="105"/>
      <c r="V23" s="95"/>
      <c r="AA23" s="106"/>
      <c r="AB23" s="106"/>
    </row>
    <row r="24" spans="1:28" ht="23.25" customHeight="1">
      <c r="C24" s="96"/>
      <c r="D24" s="112"/>
      <c r="E24" s="125"/>
      <c r="F24" s="114" t="s">
        <v>182</v>
      </c>
      <c r="G24" s="114"/>
      <c r="H24" s="114"/>
      <c r="I24" s="115"/>
      <c r="J24" s="148"/>
      <c r="K24" s="124"/>
      <c r="L24" s="115"/>
      <c r="M24" s="114"/>
      <c r="N24" s="125"/>
      <c r="O24" s="90"/>
      <c r="P24" s="102"/>
      <c r="Q24" s="103"/>
      <c r="R24" s="93"/>
      <c r="S24" s="104"/>
      <c r="T24" s="105"/>
      <c r="V24" s="95"/>
      <c r="AA24" s="106"/>
      <c r="AB24" s="106"/>
    </row>
    <row r="25" spans="1:28" ht="23.25" customHeight="1">
      <c r="C25" s="145"/>
      <c r="D25" s="112"/>
      <c r="E25" s="97"/>
      <c r="F25" s="98"/>
      <c r="G25" s="98"/>
      <c r="H25" s="98"/>
      <c r="I25" s="99"/>
      <c r="J25" s="100"/>
      <c r="K25" s="101"/>
      <c r="L25" s="99">
        <f>SUBTOTAL(9,L20:L23)</f>
        <v>3875</v>
      </c>
      <c r="M25" s="98"/>
      <c r="N25" s="97"/>
      <c r="O25" s="90"/>
      <c r="P25" s="102"/>
      <c r="Q25" s="103"/>
      <c r="R25" s="93"/>
      <c r="S25" s="104"/>
      <c r="T25" s="105"/>
      <c r="V25" s="95"/>
      <c r="AA25" s="106"/>
      <c r="AB25" s="106"/>
    </row>
    <row r="26" spans="1:28" ht="23.25" customHeight="1">
      <c r="C26" s="96"/>
      <c r="D26" s="112"/>
      <c r="E26" s="125"/>
      <c r="F26" s="114" t="s">
        <v>265</v>
      </c>
      <c r="G26" s="114"/>
      <c r="H26" s="114"/>
      <c r="I26" s="115"/>
      <c r="J26" s="148"/>
      <c r="K26" s="124"/>
      <c r="L26" s="150"/>
      <c r="M26" s="114"/>
      <c r="N26" s="125"/>
      <c r="O26" s="126"/>
      <c r="P26" s="102"/>
      <c r="Q26" s="103"/>
      <c r="R26" s="112"/>
      <c r="S26" s="129"/>
      <c r="T26" s="105"/>
      <c r="V26" s="95"/>
      <c r="AA26" s="106"/>
      <c r="AB26" s="106"/>
    </row>
    <row r="27" spans="1:28" ht="23.25" customHeight="1">
      <c r="C27" s="145"/>
      <c r="D27" s="112"/>
      <c r="E27" s="97"/>
      <c r="F27" s="98"/>
      <c r="G27" s="98"/>
      <c r="H27" s="98"/>
      <c r="I27" s="99"/>
      <c r="J27" s="100"/>
      <c r="K27" s="101"/>
      <c r="L27" s="99">
        <f>L21</f>
        <v>3410</v>
      </c>
      <c r="M27" s="98"/>
      <c r="N27" s="97"/>
      <c r="O27" s="90"/>
      <c r="P27" s="102"/>
      <c r="Q27" s="103"/>
      <c r="R27" s="93"/>
      <c r="S27" s="104"/>
      <c r="T27" s="105"/>
      <c r="V27" s="95"/>
      <c r="AA27" s="106"/>
      <c r="AB27" s="106"/>
    </row>
    <row r="28" spans="1:28" ht="23.25" customHeight="1">
      <c r="C28" s="96"/>
      <c r="D28" s="112"/>
      <c r="E28" s="125"/>
      <c r="F28" s="114" t="s">
        <v>266</v>
      </c>
      <c r="G28" s="114"/>
      <c r="H28" s="114"/>
      <c r="I28" s="115"/>
      <c r="J28" s="148"/>
      <c r="K28" s="124"/>
      <c r="L28" s="115"/>
      <c r="M28" s="114"/>
      <c r="N28" s="125"/>
      <c r="O28" s="126"/>
      <c r="P28" s="102"/>
      <c r="Q28" s="103"/>
      <c r="R28" s="112"/>
      <c r="S28" s="129"/>
      <c r="T28" s="105"/>
      <c r="V28" s="95"/>
      <c r="AA28" s="106"/>
      <c r="AB28" s="106"/>
    </row>
    <row r="29" spans="1:28" ht="23.25" customHeight="1">
      <c r="C29" s="96"/>
      <c r="D29" s="112"/>
      <c r="E29" s="125"/>
      <c r="F29" s="114"/>
      <c r="G29" s="114"/>
      <c r="H29" s="114"/>
      <c r="I29" s="115"/>
      <c r="J29" s="148"/>
      <c r="K29" s="124"/>
      <c r="L29" s="115">
        <f>L23</f>
        <v>465</v>
      </c>
      <c r="M29" s="114"/>
      <c r="N29" s="125"/>
      <c r="O29" s="90"/>
      <c r="P29" s="102"/>
      <c r="Q29" s="103"/>
      <c r="R29" s="93"/>
      <c r="S29" s="104"/>
      <c r="T29" s="105"/>
      <c r="V29" s="95"/>
      <c r="AA29" s="106"/>
      <c r="AB29" s="106"/>
    </row>
    <row r="30" spans="1:28" ht="23.25" customHeight="1">
      <c r="C30" s="144"/>
      <c r="D30" s="83"/>
      <c r="E30" s="84"/>
      <c r="F30" s="85"/>
      <c r="G30" s="85"/>
      <c r="H30" s="85"/>
      <c r="I30" s="107"/>
      <c r="J30" s="108"/>
      <c r="K30" s="109"/>
      <c r="L30" s="110"/>
      <c r="M30" s="85"/>
      <c r="N30" s="89"/>
      <c r="O30" s="90"/>
      <c r="P30" s="91"/>
      <c r="Q30" s="92"/>
      <c r="R30" s="93"/>
      <c r="S30" s="92"/>
      <c r="T30" s="94"/>
      <c r="V30" s="95"/>
      <c r="AA30" s="106"/>
      <c r="AB30" s="106"/>
    </row>
    <row r="31" spans="1:28" ht="23.25" customHeight="1">
      <c r="C31" s="96"/>
      <c r="D31" s="97"/>
      <c r="E31" s="97"/>
      <c r="F31" s="98"/>
      <c r="G31" s="98"/>
      <c r="H31" s="98"/>
      <c r="I31" s="99"/>
      <c r="J31" s="100"/>
      <c r="K31" s="101"/>
      <c r="L31" s="99"/>
      <c r="M31" s="98"/>
      <c r="N31" s="97"/>
      <c r="O31" s="90"/>
      <c r="P31" s="102"/>
      <c r="Q31" s="103"/>
      <c r="R31" s="93"/>
      <c r="S31" s="104"/>
      <c r="T31" s="105"/>
      <c r="V31" s="95"/>
      <c r="AA31" s="106"/>
      <c r="AB31" s="106"/>
    </row>
    <row r="32" spans="1:28" ht="23.25" customHeight="1">
      <c r="C32" s="144"/>
      <c r="D32" s="83"/>
      <c r="E32" s="84"/>
      <c r="F32" s="85"/>
      <c r="G32" s="85"/>
      <c r="H32" s="85"/>
      <c r="I32" s="107"/>
      <c r="J32" s="108"/>
      <c r="K32" s="109"/>
      <c r="L32" s="110"/>
      <c r="M32" s="85"/>
      <c r="N32" s="89"/>
      <c r="O32" s="90"/>
      <c r="P32" s="91"/>
      <c r="Q32" s="92"/>
      <c r="R32" s="93"/>
      <c r="S32" s="92"/>
      <c r="T32" s="94"/>
      <c r="V32" s="95"/>
      <c r="AA32" s="106"/>
      <c r="AB32" s="106"/>
    </row>
    <row r="33" spans="3:28" ht="23.25" customHeight="1">
      <c r="C33" s="96"/>
      <c r="D33" s="97"/>
      <c r="E33" s="97"/>
      <c r="F33" s="98"/>
      <c r="G33" s="98"/>
      <c r="H33" s="98"/>
      <c r="I33" s="99"/>
      <c r="J33" s="100"/>
      <c r="K33" s="101"/>
      <c r="L33" s="99"/>
      <c r="M33" s="98"/>
      <c r="N33" s="97"/>
      <c r="O33" s="90"/>
      <c r="P33" s="102"/>
      <c r="Q33" s="103"/>
      <c r="R33" s="93"/>
      <c r="S33" s="104"/>
      <c r="T33" s="105"/>
      <c r="V33" s="95"/>
      <c r="AA33" s="106"/>
      <c r="AB33" s="106"/>
    </row>
    <row r="34" spans="3:28" ht="23.25" customHeight="1">
      <c r="C34" s="144"/>
      <c r="D34" s="83"/>
      <c r="E34" s="84"/>
      <c r="F34" s="85"/>
      <c r="G34" s="85"/>
      <c r="H34" s="85"/>
      <c r="I34" s="107"/>
      <c r="J34" s="108"/>
      <c r="K34" s="109"/>
      <c r="L34" s="110"/>
      <c r="M34" s="85"/>
      <c r="N34" s="89"/>
      <c r="O34" s="90"/>
      <c r="P34" s="91"/>
      <c r="Q34" s="92"/>
      <c r="R34" s="93"/>
      <c r="S34" s="92"/>
      <c r="T34" s="94"/>
      <c r="V34" s="95"/>
      <c r="AA34" s="106"/>
      <c r="AB34" s="106"/>
    </row>
    <row r="35" spans="3:28" ht="23.25" customHeight="1">
      <c r="C35" s="145"/>
      <c r="D35" s="97"/>
      <c r="E35" s="97"/>
      <c r="F35" s="98"/>
      <c r="G35" s="98"/>
      <c r="H35" s="98"/>
      <c r="I35" s="99"/>
      <c r="J35" s="100"/>
      <c r="K35" s="101"/>
      <c r="L35" s="99"/>
      <c r="M35" s="98"/>
      <c r="N35" s="97"/>
      <c r="O35" s="90"/>
      <c r="P35" s="102"/>
      <c r="Q35" s="103"/>
      <c r="R35" s="93"/>
      <c r="S35" s="104"/>
      <c r="T35" s="105"/>
      <c r="V35" s="95"/>
      <c r="AA35" s="106"/>
      <c r="AB35" s="106"/>
    </row>
    <row r="36" spans="3:28" ht="23.25" customHeight="1">
      <c r="C36" s="144"/>
      <c r="D36" s="83"/>
      <c r="E36" s="84"/>
      <c r="F36" s="85"/>
      <c r="G36" s="85"/>
      <c r="H36" s="85"/>
      <c r="I36" s="107"/>
      <c r="J36" s="108"/>
      <c r="K36" s="109"/>
      <c r="L36" s="110"/>
      <c r="M36" s="85"/>
      <c r="N36" s="89"/>
      <c r="O36" s="90"/>
      <c r="P36" s="91"/>
      <c r="Q36" s="92"/>
      <c r="R36" s="93"/>
      <c r="S36" s="92"/>
      <c r="T36" s="94"/>
      <c r="V36" s="95"/>
      <c r="AA36" s="106"/>
      <c r="AB36" s="106"/>
    </row>
    <row r="37" spans="3:28" ht="23.25" customHeight="1">
      <c r="C37" s="145"/>
      <c r="D37" s="97"/>
      <c r="E37" s="97"/>
      <c r="F37" s="98"/>
      <c r="G37" s="98"/>
      <c r="H37" s="98"/>
      <c r="I37" s="99"/>
      <c r="J37" s="100"/>
      <c r="K37" s="101"/>
      <c r="L37" s="99"/>
      <c r="M37" s="98"/>
      <c r="N37" s="97"/>
      <c r="O37" s="90"/>
      <c r="P37" s="102"/>
      <c r="Q37" s="103"/>
      <c r="R37" s="93"/>
      <c r="S37" s="104"/>
      <c r="T37" s="105"/>
      <c r="V37" s="95"/>
      <c r="AA37" s="106"/>
      <c r="AB37" s="106"/>
    </row>
    <row r="38" spans="3:28" ht="23.25" customHeight="1">
      <c r="C38" s="96"/>
      <c r="D38" s="112"/>
      <c r="E38" s="113"/>
      <c r="F38" s="114"/>
      <c r="G38" s="114"/>
      <c r="H38" s="114"/>
      <c r="I38" s="115"/>
      <c r="J38" s="108"/>
      <c r="K38" s="109"/>
      <c r="L38" s="115"/>
      <c r="M38" s="114"/>
      <c r="N38" s="89"/>
      <c r="O38" s="90"/>
      <c r="P38" s="151"/>
      <c r="Q38" s="116"/>
      <c r="R38" s="86"/>
      <c r="S38" s="104"/>
      <c r="T38" s="117"/>
      <c r="V38" s="95"/>
      <c r="AA38" s="106"/>
      <c r="AB38" s="106"/>
    </row>
    <row r="39" spans="3:28" ht="23.25" customHeight="1">
      <c r="C39" s="96"/>
      <c r="D39" s="112"/>
      <c r="E39" s="125"/>
      <c r="F39" s="114"/>
      <c r="G39" s="114"/>
      <c r="H39" s="114"/>
      <c r="I39" s="115"/>
      <c r="J39" s="118"/>
      <c r="K39" s="119"/>
      <c r="L39" s="130"/>
      <c r="M39" s="114"/>
      <c r="N39" s="97"/>
      <c r="O39" s="90"/>
      <c r="P39" s="102"/>
      <c r="Q39" s="121"/>
      <c r="R39" s="93"/>
      <c r="S39" s="104"/>
      <c r="T39" s="122"/>
      <c r="V39" s="95"/>
      <c r="AA39" s="106"/>
      <c r="AB39" s="106"/>
    </row>
    <row r="40" spans="3:28" ht="23.25" customHeight="1">
      <c r="C40" s="144"/>
      <c r="D40" s="83"/>
      <c r="E40" s="84"/>
      <c r="F40" s="85" t="s">
        <v>182</v>
      </c>
      <c r="G40" s="85"/>
      <c r="H40" s="85"/>
      <c r="I40" s="107"/>
      <c r="J40" s="108"/>
      <c r="K40" s="109"/>
      <c r="L40" s="110"/>
      <c r="M40" s="85"/>
      <c r="N40" s="89"/>
      <c r="O40" s="90"/>
      <c r="P40" s="91"/>
      <c r="Q40" s="92"/>
      <c r="R40" s="93"/>
      <c r="S40" s="92"/>
      <c r="T40" s="131"/>
    </row>
    <row r="41" spans="3:28" ht="23.25" customHeight="1">
      <c r="C41" s="145"/>
      <c r="D41" s="97"/>
      <c r="E41" s="97"/>
      <c r="F41" s="98"/>
      <c r="G41" s="98"/>
      <c r="H41" s="98"/>
      <c r="I41" s="99"/>
      <c r="J41" s="100"/>
      <c r="K41" s="101"/>
      <c r="L41" s="99">
        <f>L15+L25</f>
        <v>7750</v>
      </c>
      <c r="M41" s="98"/>
      <c r="N41" s="97"/>
      <c r="O41" s="90"/>
      <c r="P41" s="102"/>
      <c r="Q41" s="103"/>
      <c r="R41" s="93"/>
      <c r="S41" s="104"/>
      <c r="T41" s="98"/>
    </row>
  </sheetData>
  <mergeCells count="12">
    <mergeCell ref="L8:L9"/>
    <mergeCell ref="M8:M9"/>
    <mergeCell ref="N8:N9"/>
    <mergeCell ref="P8:Q8"/>
    <mergeCell ref="R8:S9"/>
    <mergeCell ref="P9:Q9"/>
    <mergeCell ref="J8:K9"/>
    <mergeCell ref="C8:C9"/>
    <mergeCell ref="F8:F9"/>
    <mergeCell ref="G8:G9"/>
    <mergeCell ref="H8:H9"/>
    <mergeCell ref="I8:I9"/>
  </mergeCells>
  <phoneticPr fontId="2"/>
  <pageMargins left="0.9055118110236221" right="0.9055118110236221" top="1.1417322834645669" bottom="0.55118110236220474" header="0.70866141732283472" footer="0.11811023622047245"/>
  <pageSetup paperSize="9" scale="48" firstPageNumber="43" fitToHeight="0" orientation="landscape" r:id="rId1"/>
  <headerFooter>
    <oddHeader>&amp;L&amp;24&amp;A&amp;R&amp;"ＭＳ Ｐゴシック,標準"&amp;20 2019年度　情報化評議会(CI-NET)　標準委員会　LiteS規約WG　第5回　資料5-1
2020年1月15日</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7"/>
  <sheetViews>
    <sheetView topLeftCell="B3" zoomScale="75" zoomScaleNormal="75" workbookViewId="0">
      <selection activeCell="E4" sqref="E4"/>
    </sheetView>
  </sheetViews>
  <sheetFormatPr defaultColWidth="8" defaultRowHeight="23.25" customHeight="1"/>
  <cols>
    <col min="1" max="1" width="6.77734375" style="53" hidden="1" customWidth="1"/>
    <col min="2" max="2" width="5.77734375" style="53" customWidth="1"/>
    <col min="3" max="3" width="3.5546875" style="53" customWidth="1"/>
    <col min="4" max="4" width="13.21875" style="54" customWidth="1"/>
    <col min="5" max="5" width="13" style="55" customWidth="1"/>
    <col min="6" max="6" width="37" style="53" customWidth="1"/>
    <col min="7" max="7" width="30" style="53" customWidth="1"/>
    <col min="8" max="8" width="11.6640625" style="70" customWidth="1"/>
    <col min="9" max="9" width="9.44140625" style="53" customWidth="1"/>
    <col min="10" max="10" width="10.77734375" style="56" customWidth="1"/>
    <col min="11" max="11" width="2.77734375" style="53" customWidth="1"/>
    <col min="12" max="12" width="12.77734375" style="152" customWidth="1"/>
    <col min="13" max="13" width="18" style="53" customWidth="1"/>
    <col min="14" max="14" width="8.21875" style="54" customWidth="1"/>
    <col min="15" max="15" width="10.21875" style="53" customWidth="1"/>
    <col min="16" max="16" width="8.6640625" style="53" customWidth="1"/>
    <col min="17" max="17" width="3.33203125" style="53" customWidth="1"/>
    <col min="18" max="18" width="9" style="54" customWidth="1"/>
    <col min="19" max="19" width="1.77734375" style="53" customWidth="1"/>
    <col min="20" max="20" width="10" style="57" customWidth="1"/>
    <col min="21" max="21" width="8.44140625" style="53" customWidth="1"/>
    <col min="22" max="25" width="8" style="53"/>
    <col min="26" max="26" width="23.44140625" style="53" customWidth="1"/>
    <col min="27" max="28" width="13.6640625" style="53" customWidth="1"/>
    <col min="29" max="16384" width="8" style="53"/>
  </cols>
  <sheetData>
    <row r="1" spans="1:28" ht="23.25" hidden="1" customHeight="1">
      <c r="A1" s="53" t="s">
        <v>217</v>
      </c>
      <c r="D1" s="54" t="s">
        <v>218</v>
      </c>
      <c r="E1" s="55" t="s">
        <v>190</v>
      </c>
      <c r="F1" s="53" t="s">
        <v>219</v>
      </c>
      <c r="J1" s="56" t="s">
        <v>220</v>
      </c>
      <c r="N1" s="54" t="s">
        <v>221</v>
      </c>
      <c r="O1" s="53" t="s">
        <v>194</v>
      </c>
      <c r="P1" s="53" t="s">
        <v>195</v>
      </c>
      <c r="R1" s="54" t="s">
        <v>222</v>
      </c>
      <c r="T1" s="57" t="s">
        <v>197</v>
      </c>
    </row>
    <row r="2" spans="1:28" ht="23.25" hidden="1" customHeight="1" thickBot="1">
      <c r="A2" s="53">
        <v>0</v>
      </c>
      <c r="D2" s="54" t="s">
        <v>120</v>
      </c>
      <c r="E2" s="55" t="s">
        <v>223</v>
      </c>
      <c r="F2" s="53" t="s">
        <v>224</v>
      </c>
      <c r="J2" s="56" t="s">
        <v>225</v>
      </c>
      <c r="L2" s="152" t="s">
        <v>226</v>
      </c>
      <c r="N2" s="54" t="s">
        <v>203</v>
      </c>
      <c r="O2" s="53" t="s">
        <v>227</v>
      </c>
      <c r="P2" s="53" t="s">
        <v>205</v>
      </c>
      <c r="R2" s="54" t="s">
        <v>228</v>
      </c>
      <c r="T2" s="57" t="s">
        <v>229</v>
      </c>
    </row>
    <row r="3" spans="1:28" s="58" customFormat="1" ht="23.25" customHeight="1" thickBot="1">
      <c r="C3" s="171" t="s">
        <v>277</v>
      </c>
      <c r="D3" s="59"/>
      <c r="E3" s="60"/>
      <c r="H3" s="161"/>
      <c r="J3" s="61"/>
      <c r="L3" s="153"/>
      <c r="N3" s="59"/>
      <c r="R3" s="59"/>
      <c r="S3" s="62"/>
      <c r="T3" s="5" t="s">
        <v>230</v>
      </c>
    </row>
    <row r="5" spans="1:28" ht="23.25" customHeight="1">
      <c r="B5" s="63"/>
      <c r="D5" s="64" t="s">
        <v>131</v>
      </c>
      <c r="E5" s="65"/>
      <c r="F5" s="63"/>
      <c r="G5" s="63"/>
      <c r="H5" s="162"/>
      <c r="I5" s="63"/>
      <c r="K5" s="66"/>
      <c r="L5" s="154"/>
      <c r="M5" s="63"/>
      <c r="Q5" s="66" t="s">
        <v>231</v>
      </c>
      <c r="R5" s="56"/>
      <c r="T5" s="53" t="s">
        <v>133</v>
      </c>
    </row>
    <row r="6" spans="1:28" ht="23.25" customHeight="1">
      <c r="D6" s="68" t="s">
        <v>134</v>
      </c>
      <c r="E6" s="69"/>
      <c r="K6" s="66"/>
      <c r="L6" s="154"/>
      <c r="Q6" s="66" t="s">
        <v>210</v>
      </c>
      <c r="R6" s="56"/>
      <c r="T6" s="70" t="s">
        <v>136</v>
      </c>
      <c r="U6" s="70"/>
    </row>
    <row r="7" spans="1:28" ht="23.25" customHeight="1">
      <c r="F7" s="71"/>
      <c r="G7" s="71"/>
      <c r="H7" s="163" t="s">
        <v>137</v>
      </c>
      <c r="I7" s="71"/>
      <c r="J7" s="73"/>
      <c r="M7" s="71"/>
      <c r="P7" s="72"/>
      <c r="Q7" s="72"/>
    </row>
    <row r="8" spans="1:28" ht="23.25" customHeight="1">
      <c r="C8" s="322" t="s">
        <v>138</v>
      </c>
      <c r="D8" s="143" t="s">
        <v>139</v>
      </c>
      <c r="E8" s="75" t="s">
        <v>140</v>
      </c>
      <c r="F8" s="324" t="s">
        <v>141</v>
      </c>
      <c r="G8" s="324" t="s">
        <v>142</v>
      </c>
      <c r="H8" s="329" t="s">
        <v>143</v>
      </c>
      <c r="I8" s="324" t="s">
        <v>144</v>
      </c>
      <c r="J8" s="318" t="s">
        <v>232</v>
      </c>
      <c r="K8" s="319"/>
      <c r="L8" s="331" t="s">
        <v>233</v>
      </c>
      <c r="M8" s="324" t="s">
        <v>146</v>
      </c>
      <c r="N8" s="328" t="s">
        <v>234</v>
      </c>
      <c r="O8" s="141" t="s">
        <v>148</v>
      </c>
      <c r="P8" s="318" t="s">
        <v>149</v>
      </c>
      <c r="Q8" s="319"/>
      <c r="R8" s="318" t="s">
        <v>235</v>
      </c>
      <c r="S8" s="319"/>
      <c r="T8" s="77" t="s">
        <v>151</v>
      </c>
    </row>
    <row r="9" spans="1:28" ht="23.25" customHeight="1">
      <c r="C9" s="323"/>
      <c r="D9" s="78" t="s">
        <v>152</v>
      </c>
      <c r="E9" s="79" t="s">
        <v>153</v>
      </c>
      <c r="F9" s="325"/>
      <c r="G9" s="325"/>
      <c r="H9" s="330"/>
      <c r="I9" s="325"/>
      <c r="J9" s="320"/>
      <c r="K9" s="321"/>
      <c r="L9" s="332"/>
      <c r="M9" s="325"/>
      <c r="N9" s="325"/>
      <c r="O9" s="142" t="s">
        <v>154</v>
      </c>
      <c r="P9" s="320" t="s">
        <v>155</v>
      </c>
      <c r="Q9" s="321"/>
      <c r="R9" s="320"/>
      <c r="S9" s="321"/>
      <c r="T9" s="81" t="s">
        <v>156</v>
      </c>
    </row>
    <row r="10" spans="1:28" ht="23.25" customHeight="1">
      <c r="A10" s="53">
        <f>ROW()/2-3</f>
        <v>2</v>
      </c>
      <c r="C10" s="159"/>
      <c r="D10" s="83">
        <v>123456</v>
      </c>
      <c r="E10" s="84"/>
      <c r="F10" s="85" t="s">
        <v>267</v>
      </c>
      <c r="G10" s="85"/>
      <c r="H10" s="164"/>
      <c r="I10" s="85"/>
      <c r="J10" s="86"/>
      <c r="K10" s="87" t="s">
        <v>158</v>
      </c>
      <c r="L10" s="155" t="s">
        <v>158</v>
      </c>
      <c r="M10" s="85"/>
      <c r="N10" s="89" t="s">
        <v>268</v>
      </c>
      <c r="O10" s="90">
        <v>43617</v>
      </c>
      <c r="P10" s="91">
        <v>30</v>
      </c>
      <c r="Q10" s="92" t="s">
        <v>158</v>
      </c>
      <c r="R10" s="93" t="s">
        <v>5</v>
      </c>
      <c r="S10" s="92" t="s">
        <v>158</v>
      </c>
      <c r="T10" s="94" t="s">
        <v>159</v>
      </c>
      <c r="U10" s="53" t="str">
        <f ca="1">IF(ISBLANK(INDIRECT($A$1&amp;"!B"&amp;($A10+$A$2))),"",IFERROR(TEXT(INDIRECT($A$1&amp;"!"&amp;U$1&amp;($A10+$A$2)),"@"),""))</f>
        <v/>
      </c>
      <c r="V10" s="95"/>
      <c r="AA10" s="95"/>
      <c r="AB10" s="95"/>
    </row>
    <row r="11" spans="1:28" ht="23.25" customHeight="1">
      <c r="A11" s="53">
        <f>A10</f>
        <v>2</v>
      </c>
      <c r="C11" s="160"/>
      <c r="D11" s="97" t="s">
        <v>273</v>
      </c>
      <c r="E11" s="97"/>
      <c r="F11" s="98"/>
      <c r="G11" s="98"/>
      <c r="H11" s="165">
        <f>P10*P11</f>
        <v>21000</v>
      </c>
      <c r="I11" s="99"/>
      <c r="J11" s="100">
        <v>5</v>
      </c>
      <c r="K11" s="101" t="s">
        <v>158</v>
      </c>
      <c r="L11" s="156">
        <f>H11*J11</f>
        <v>105000</v>
      </c>
      <c r="M11" s="98"/>
      <c r="N11" s="97" t="s">
        <v>280</v>
      </c>
      <c r="O11" s="90">
        <v>43646</v>
      </c>
      <c r="P11" s="102">
        <v>700</v>
      </c>
      <c r="Q11" s="103" t="s">
        <v>158</v>
      </c>
      <c r="R11" s="93" t="s">
        <v>6</v>
      </c>
      <c r="S11" s="104" t="s">
        <v>158</v>
      </c>
      <c r="T11" s="105">
        <v>0.1</v>
      </c>
      <c r="U11" s="53" t="str">
        <f ca="1">IF(ISBLANK(INDIRECT($A$1&amp;"!B"&amp;($A11+$A$2))),"",IFERROR(TEXT(INDIRECT($A$1&amp;"!"&amp;U$2&amp;($A11+$A$2)),"@"),""))</f>
        <v/>
      </c>
      <c r="V11" s="95"/>
      <c r="AA11" s="106"/>
      <c r="AB11" s="106"/>
    </row>
    <row r="12" spans="1:28" ht="23.25" customHeight="1">
      <c r="C12" s="160"/>
      <c r="D12" s="112" t="s">
        <v>269</v>
      </c>
      <c r="E12" s="125"/>
      <c r="F12" s="85" t="s">
        <v>267</v>
      </c>
      <c r="G12" s="114"/>
      <c r="H12" s="166"/>
      <c r="I12" s="115"/>
      <c r="J12" s="148"/>
      <c r="K12" s="124"/>
      <c r="L12" s="157"/>
      <c r="M12" s="114"/>
      <c r="N12" s="89" t="s">
        <v>268</v>
      </c>
      <c r="O12" s="90">
        <v>43627</v>
      </c>
      <c r="P12" s="102">
        <v>20</v>
      </c>
      <c r="Q12" s="103" t="s">
        <v>158</v>
      </c>
      <c r="R12" s="93" t="s">
        <v>5</v>
      </c>
      <c r="S12" s="104"/>
      <c r="T12" s="94" t="s">
        <v>159</v>
      </c>
      <c r="V12" s="95"/>
      <c r="AA12" s="106"/>
      <c r="AB12" s="106"/>
    </row>
    <row r="13" spans="1:28" ht="23.25" customHeight="1">
      <c r="C13" s="160"/>
      <c r="D13" s="112" t="s">
        <v>170</v>
      </c>
      <c r="E13" s="97"/>
      <c r="F13" s="98"/>
      <c r="G13" s="98"/>
      <c r="H13" s="165">
        <f>P12*P13</f>
        <v>200</v>
      </c>
      <c r="I13" s="99"/>
      <c r="J13" s="100">
        <v>5</v>
      </c>
      <c r="K13" s="101" t="s">
        <v>158</v>
      </c>
      <c r="L13" s="156">
        <f>H13*J13</f>
        <v>1000</v>
      </c>
      <c r="M13" s="98"/>
      <c r="N13" s="97" t="s">
        <v>283</v>
      </c>
      <c r="O13" s="90">
        <v>43646</v>
      </c>
      <c r="P13" s="102">
        <v>10</v>
      </c>
      <c r="Q13" s="103" t="s">
        <v>158</v>
      </c>
      <c r="R13" s="93" t="s">
        <v>6</v>
      </c>
      <c r="S13" s="104"/>
      <c r="T13" s="105">
        <v>0.1</v>
      </c>
      <c r="V13" s="95"/>
      <c r="AA13" s="106"/>
      <c r="AB13" s="106"/>
    </row>
    <row r="14" spans="1:28" ht="23.25" customHeight="1">
      <c r="C14" s="160"/>
      <c r="D14" s="112" t="s">
        <v>270</v>
      </c>
      <c r="E14" s="125"/>
      <c r="F14" s="114" t="s">
        <v>267</v>
      </c>
      <c r="G14" s="114"/>
      <c r="H14" s="166"/>
      <c r="I14" s="115"/>
      <c r="J14" s="148"/>
      <c r="K14" s="124"/>
      <c r="L14" s="157"/>
      <c r="M14" s="114"/>
      <c r="N14" s="89" t="s">
        <v>268</v>
      </c>
      <c r="O14" s="90">
        <v>43617</v>
      </c>
      <c r="P14" s="102">
        <v>10</v>
      </c>
      <c r="Q14" s="103" t="s">
        <v>158</v>
      </c>
      <c r="R14" s="93" t="s">
        <v>5</v>
      </c>
      <c r="S14" s="104"/>
      <c r="T14" s="94" t="s">
        <v>159</v>
      </c>
      <c r="V14" s="95"/>
      <c r="AA14" s="106"/>
      <c r="AB14" s="106"/>
    </row>
    <row r="15" spans="1:28" ht="23.25" customHeight="1">
      <c r="C15" s="160"/>
      <c r="D15" s="112" t="s">
        <v>271</v>
      </c>
      <c r="E15" s="97"/>
      <c r="F15" s="98"/>
      <c r="G15" s="98"/>
      <c r="H15" s="165">
        <f>P14*P15</f>
        <v>-500</v>
      </c>
      <c r="I15" s="99"/>
      <c r="J15" s="100">
        <v>5</v>
      </c>
      <c r="K15" s="101" t="s">
        <v>158</v>
      </c>
      <c r="L15" s="156">
        <f>H15*J15</f>
        <v>-2500</v>
      </c>
      <c r="M15" s="98"/>
      <c r="N15" s="97" t="s">
        <v>280</v>
      </c>
      <c r="O15" s="90">
        <v>43636</v>
      </c>
      <c r="P15" s="102">
        <v>-50</v>
      </c>
      <c r="Q15" s="103" t="s">
        <v>158</v>
      </c>
      <c r="R15" s="93" t="s">
        <v>6</v>
      </c>
      <c r="S15" s="104"/>
      <c r="T15" s="105">
        <v>0.1</v>
      </c>
      <c r="V15" s="95"/>
      <c r="AA15" s="106"/>
      <c r="AB15" s="106"/>
    </row>
    <row r="16" spans="1:28" ht="23.25" customHeight="1">
      <c r="C16" s="160"/>
      <c r="D16" s="112"/>
      <c r="E16" s="125"/>
      <c r="F16" s="114" t="s">
        <v>272</v>
      </c>
      <c r="G16" s="114"/>
      <c r="H16" s="166"/>
      <c r="I16" s="115"/>
      <c r="J16" s="148"/>
      <c r="K16" s="124"/>
      <c r="L16" s="157"/>
      <c r="M16" s="114"/>
      <c r="N16" s="125"/>
      <c r="O16" s="90"/>
      <c r="P16" s="102"/>
      <c r="Q16" s="103" t="s">
        <v>158</v>
      </c>
      <c r="R16" s="93"/>
      <c r="S16" s="104"/>
      <c r="T16" s="105"/>
      <c r="V16" s="95"/>
      <c r="AA16" s="106"/>
      <c r="AB16" s="106"/>
    </row>
    <row r="17" spans="1:28" ht="23.25" customHeight="1">
      <c r="C17" s="160"/>
      <c r="D17" s="112"/>
      <c r="E17" s="125"/>
      <c r="F17" s="114"/>
      <c r="G17" s="114"/>
      <c r="H17" s="166"/>
      <c r="I17" s="115"/>
      <c r="J17" s="148"/>
      <c r="K17" s="124"/>
      <c r="L17" s="157"/>
      <c r="M17" s="114"/>
      <c r="N17" s="125"/>
      <c r="O17" s="90"/>
      <c r="P17" s="102">
        <f>P11+P13+P15</f>
        <v>660</v>
      </c>
      <c r="Q17" s="103"/>
      <c r="R17" s="93" t="s">
        <v>6</v>
      </c>
      <c r="S17" s="104"/>
      <c r="T17" s="105"/>
      <c r="V17" s="95"/>
      <c r="AA17" s="106"/>
      <c r="AB17" s="106"/>
    </row>
    <row r="18" spans="1:28" ht="23.25" customHeight="1">
      <c r="C18" s="144"/>
      <c r="D18" s="83"/>
      <c r="E18" s="84"/>
      <c r="F18" s="85"/>
      <c r="G18" s="85"/>
      <c r="H18" s="164"/>
      <c r="I18" s="107"/>
      <c r="J18" s="108"/>
      <c r="K18" s="109"/>
      <c r="L18" s="155"/>
      <c r="M18" s="85"/>
      <c r="N18" s="89"/>
      <c r="O18" s="90"/>
      <c r="P18" s="91"/>
      <c r="Q18" s="92"/>
      <c r="R18" s="93"/>
      <c r="S18" s="92"/>
      <c r="T18" s="94"/>
      <c r="V18" s="95"/>
      <c r="AA18" s="106"/>
      <c r="AB18" s="106"/>
    </row>
    <row r="19" spans="1:28" ht="23.25" customHeight="1">
      <c r="C19" s="96"/>
      <c r="D19" s="97"/>
      <c r="E19" s="97"/>
      <c r="F19" s="98"/>
      <c r="G19" s="98"/>
      <c r="H19" s="165"/>
      <c r="I19" s="99"/>
      <c r="J19" s="100"/>
      <c r="K19" s="101"/>
      <c r="L19" s="156"/>
      <c r="M19" s="98"/>
      <c r="N19" s="97"/>
      <c r="O19" s="90"/>
      <c r="P19" s="102"/>
      <c r="Q19" s="103"/>
      <c r="R19" s="93"/>
      <c r="S19" s="104"/>
      <c r="T19" s="105"/>
      <c r="V19" s="95"/>
      <c r="AA19" s="106"/>
      <c r="AB19" s="106"/>
    </row>
    <row r="20" spans="1:28" ht="23.25" customHeight="1">
      <c r="C20" s="144"/>
      <c r="D20" s="83"/>
      <c r="E20" s="84"/>
      <c r="F20" s="85"/>
      <c r="G20" s="85"/>
      <c r="H20" s="164"/>
      <c r="I20" s="107"/>
      <c r="J20" s="108"/>
      <c r="K20" s="109"/>
      <c r="L20" s="155"/>
      <c r="M20" s="85"/>
      <c r="N20" s="89"/>
      <c r="O20" s="90"/>
      <c r="P20" s="91"/>
      <c r="Q20" s="92"/>
      <c r="R20" s="93"/>
      <c r="S20" s="92"/>
      <c r="T20" s="94"/>
      <c r="V20" s="95"/>
      <c r="AA20" s="106"/>
      <c r="AB20" s="106"/>
    </row>
    <row r="21" spans="1:28" ht="23.25" customHeight="1">
      <c r="C21" s="170" t="s">
        <v>276</v>
      </c>
      <c r="D21" s="97"/>
      <c r="E21" s="97"/>
      <c r="F21" s="98"/>
      <c r="G21" s="98"/>
      <c r="H21" s="165"/>
      <c r="I21" s="99"/>
      <c r="J21" s="100"/>
      <c r="K21" s="101"/>
      <c r="L21" s="156"/>
      <c r="M21" s="98"/>
      <c r="N21" s="97"/>
      <c r="O21" s="90"/>
      <c r="P21" s="102"/>
      <c r="Q21" s="103"/>
      <c r="R21" s="93"/>
      <c r="S21" s="104"/>
      <c r="T21" s="105"/>
      <c r="V21" s="95"/>
      <c r="AA21" s="106"/>
      <c r="AB21" s="106"/>
    </row>
    <row r="22" spans="1:28" ht="23.25" customHeight="1">
      <c r="A22" s="53">
        <f>ROW()/2-3</f>
        <v>8</v>
      </c>
      <c r="C22" s="159"/>
      <c r="D22" s="83">
        <v>123456</v>
      </c>
      <c r="E22" s="84"/>
      <c r="F22" s="85" t="s">
        <v>267</v>
      </c>
      <c r="G22" s="85"/>
      <c r="H22" s="164"/>
      <c r="I22" s="85"/>
      <c r="J22" s="86"/>
      <c r="K22" s="87" t="s">
        <v>158</v>
      </c>
      <c r="L22" s="155" t="s">
        <v>158</v>
      </c>
      <c r="M22" s="85"/>
      <c r="N22" s="89" t="s">
        <v>40</v>
      </c>
      <c r="O22" s="90">
        <v>43617</v>
      </c>
      <c r="P22" s="91">
        <v>30</v>
      </c>
      <c r="Q22" s="92" t="s">
        <v>158</v>
      </c>
      <c r="R22" s="93" t="s">
        <v>5</v>
      </c>
      <c r="S22" s="92" t="s">
        <v>158</v>
      </c>
      <c r="T22" s="94" t="s">
        <v>159</v>
      </c>
      <c r="U22" s="53" t="str">
        <f ca="1">IF(ISBLANK(INDIRECT($A$1&amp;"!B"&amp;($A22+$A$2))),"",IFERROR(TEXT(INDIRECT($A$1&amp;"!"&amp;U$1&amp;($A22+$A$2)),"@"),""))</f>
        <v/>
      </c>
      <c r="V22" s="95"/>
      <c r="AA22" s="95"/>
      <c r="AB22" s="95"/>
    </row>
    <row r="23" spans="1:28" ht="23.25" customHeight="1">
      <c r="A23" s="53">
        <f>A22</f>
        <v>8</v>
      </c>
      <c r="C23" s="160"/>
      <c r="D23" s="97" t="s">
        <v>273</v>
      </c>
      <c r="E23" s="97"/>
      <c r="F23" s="98"/>
      <c r="G23" s="98"/>
      <c r="H23" s="165">
        <f>P22*P23</f>
        <v>21000</v>
      </c>
      <c r="I23" s="99"/>
      <c r="J23" s="100">
        <v>5</v>
      </c>
      <c r="K23" s="101" t="s">
        <v>158</v>
      </c>
      <c r="L23" s="156">
        <f>H23*J23</f>
        <v>105000</v>
      </c>
      <c r="M23" s="98"/>
      <c r="N23" s="97" t="s">
        <v>280</v>
      </c>
      <c r="O23" s="90">
        <v>43646</v>
      </c>
      <c r="P23" s="102">
        <v>700</v>
      </c>
      <c r="Q23" s="103" t="s">
        <v>158</v>
      </c>
      <c r="R23" s="93" t="s">
        <v>6</v>
      </c>
      <c r="S23" s="104" t="s">
        <v>158</v>
      </c>
      <c r="T23" s="105">
        <v>0.1</v>
      </c>
      <c r="U23" s="53" t="str">
        <f ca="1">IF(ISBLANK(INDIRECT($A$1&amp;"!B"&amp;($A23+$A$2))),"",IFERROR(TEXT(INDIRECT($A$1&amp;"!"&amp;U$2&amp;($A23+$A$2)),"@"),""))</f>
        <v/>
      </c>
      <c r="V23" s="95"/>
      <c r="AA23" s="106"/>
      <c r="AB23" s="106"/>
    </row>
    <row r="24" spans="1:28" ht="23.25" customHeight="1">
      <c r="C24" s="160"/>
      <c r="D24" s="112" t="s">
        <v>269</v>
      </c>
      <c r="E24" s="125"/>
      <c r="F24" s="85" t="s">
        <v>267</v>
      </c>
      <c r="G24" s="114"/>
      <c r="H24" s="166"/>
      <c r="I24" s="115"/>
      <c r="J24" s="148"/>
      <c r="K24" s="124"/>
      <c r="L24" s="157"/>
      <c r="M24" s="114"/>
      <c r="N24" s="89" t="s">
        <v>40</v>
      </c>
      <c r="O24" s="90">
        <v>43617</v>
      </c>
      <c r="P24" s="102">
        <v>30</v>
      </c>
      <c r="Q24" s="103" t="s">
        <v>158</v>
      </c>
      <c r="R24" s="93" t="s">
        <v>5</v>
      </c>
      <c r="S24" s="104"/>
      <c r="T24" s="94" t="s">
        <v>159</v>
      </c>
      <c r="V24" s="95"/>
      <c r="AA24" s="106"/>
      <c r="AB24" s="106"/>
    </row>
    <row r="25" spans="1:28" ht="23.25" customHeight="1">
      <c r="C25" s="160"/>
      <c r="D25" s="112" t="s">
        <v>170</v>
      </c>
      <c r="E25" s="97"/>
      <c r="F25" s="98"/>
      <c r="G25" s="98"/>
      <c r="H25" s="165">
        <f>P24*P25</f>
        <v>300</v>
      </c>
      <c r="I25" s="99"/>
      <c r="J25" s="100">
        <v>5</v>
      </c>
      <c r="K25" s="101" t="s">
        <v>158</v>
      </c>
      <c r="L25" s="156">
        <f>H25*J25</f>
        <v>1500</v>
      </c>
      <c r="M25" s="98"/>
      <c r="N25" s="97" t="s">
        <v>280</v>
      </c>
      <c r="O25" s="90">
        <v>43646</v>
      </c>
      <c r="P25" s="102">
        <v>10</v>
      </c>
      <c r="Q25" s="103" t="s">
        <v>158</v>
      </c>
      <c r="R25" s="93" t="s">
        <v>6</v>
      </c>
      <c r="S25" s="104"/>
      <c r="T25" s="105">
        <v>0.1</v>
      </c>
      <c r="V25" s="95"/>
      <c r="AA25" s="106"/>
      <c r="AB25" s="106"/>
    </row>
    <row r="26" spans="1:28" ht="23.25" customHeight="1">
      <c r="C26" s="160"/>
      <c r="D26" s="112" t="s">
        <v>270</v>
      </c>
      <c r="E26" s="125"/>
      <c r="F26" s="114" t="s">
        <v>267</v>
      </c>
      <c r="G26" s="114"/>
      <c r="H26" s="166"/>
      <c r="I26" s="115"/>
      <c r="J26" s="148"/>
      <c r="K26" s="124"/>
      <c r="L26" s="157"/>
      <c r="M26" s="114"/>
      <c r="N26" s="89" t="s">
        <v>40</v>
      </c>
      <c r="O26" s="90">
        <v>43646</v>
      </c>
      <c r="P26" s="102">
        <v>0</v>
      </c>
      <c r="Q26" s="103" t="s">
        <v>158</v>
      </c>
      <c r="R26" s="93" t="s">
        <v>5</v>
      </c>
      <c r="S26" s="104"/>
      <c r="T26" s="94" t="s">
        <v>159</v>
      </c>
      <c r="V26" s="95"/>
      <c r="AA26" s="106"/>
      <c r="AB26" s="106"/>
    </row>
    <row r="27" spans="1:28" ht="23.25" customHeight="1">
      <c r="C27" s="160"/>
      <c r="D27" s="112" t="s">
        <v>271</v>
      </c>
      <c r="E27" s="97"/>
      <c r="F27" s="98"/>
      <c r="G27" s="98"/>
      <c r="H27" s="165">
        <f>P26*P27</f>
        <v>0</v>
      </c>
      <c r="I27" s="99"/>
      <c r="J27" s="100">
        <v>5</v>
      </c>
      <c r="K27" s="101" t="s">
        <v>158</v>
      </c>
      <c r="L27" s="156">
        <f>H27*J27</f>
        <v>0</v>
      </c>
      <c r="M27" s="98"/>
      <c r="N27" s="97" t="s">
        <v>280</v>
      </c>
      <c r="O27" s="90">
        <v>43646</v>
      </c>
      <c r="P27" s="102">
        <v>-10</v>
      </c>
      <c r="Q27" s="103" t="s">
        <v>158</v>
      </c>
      <c r="R27" s="93" t="s">
        <v>6</v>
      </c>
      <c r="S27" s="104"/>
      <c r="T27" s="105">
        <v>0.1</v>
      </c>
      <c r="V27" s="95"/>
      <c r="AA27" s="106"/>
      <c r="AB27" s="106"/>
    </row>
    <row r="28" spans="1:28" ht="23.25" customHeight="1">
      <c r="C28" s="160"/>
      <c r="D28" s="112"/>
      <c r="E28" s="125"/>
      <c r="F28" s="114" t="s">
        <v>272</v>
      </c>
      <c r="G28" s="114"/>
      <c r="H28" s="166"/>
      <c r="I28" s="115"/>
      <c r="J28" s="148"/>
      <c r="K28" s="124"/>
      <c r="L28" s="157"/>
      <c r="M28" s="114"/>
      <c r="N28" s="125"/>
      <c r="O28" s="90"/>
      <c r="P28" s="102"/>
      <c r="Q28" s="103" t="s">
        <v>158</v>
      </c>
      <c r="R28" s="93"/>
      <c r="S28" s="104"/>
      <c r="T28" s="105"/>
      <c r="V28" s="95"/>
      <c r="AA28" s="106"/>
      <c r="AB28" s="106"/>
    </row>
    <row r="29" spans="1:28" ht="23.25" customHeight="1">
      <c r="C29" s="160"/>
      <c r="D29" s="112"/>
      <c r="E29" s="97"/>
      <c r="F29" s="98"/>
      <c r="G29" s="98"/>
      <c r="H29" s="165"/>
      <c r="I29" s="99"/>
      <c r="J29" s="100"/>
      <c r="K29" s="101"/>
      <c r="L29" s="156"/>
      <c r="M29" s="98"/>
      <c r="N29" s="97"/>
      <c r="O29" s="90"/>
      <c r="P29" s="102">
        <f>P23+P25+P27</f>
        <v>700</v>
      </c>
      <c r="Q29" s="103"/>
      <c r="R29" s="93" t="s">
        <v>6</v>
      </c>
      <c r="S29" s="104"/>
      <c r="T29" s="105"/>
      <c r="V29" s="95"/>
      <c r="AA29" s="106"/>
      <c r="AB29" s="106"/>
    </row>
    <row r="30" spans="1:28" ht="23.25" customHeight="1">
      <c r="C30" s="96"/>
      <c r="D30" s="112"/>
      <c r="E30" s="125"/>
      <c r="F30" s="114"/>
      <c r="G30" s="114"/>
      <c r="H30" s="166"/>
      <c r="I30" s="115"/>
      <c r="J30" s="148"/>
      <c r="K30" s="124"/>
      <c r="L30" s="157"/>
      <c r="M30" s="114"/>
      <c r="N30" s="125"/>
      <c r="O30" s="126"/>
      <c r="P30" s="102"/>
      <c r="Q30" s="103"/>
      <c r="R30" s="112"/>
      <c r="S30" s="129"/>
      <c r="T30" s="105"/>
      <c r="V30" s="95"/>
      <c r="AA30" s="106"/>
      <c r="AB30" s="106"/>
    </row>
    <row r="31" spans="1:28" ht="23.25" customHeight="1">
      <c r="C31" s="96"/>
      <c r="D31" s="112"/>
      <c r="E31" s="97"/>
      <c r="F31" s="98"/>
      <c r="G31" s="98"/>
      <c r="H31" s="165"/>
      <c r="I31" s="99"/>
      <c r="J31" s="100"/>
      <c r="K31" s="101"/>
      <c r="L31" s="156"/>
      <c r="M31" s="98"/>
      <c r="N31" s="97"/>
      <c r="O31" s="90"/>
      <c r="P31" s="102"/>
      <c r="Q31" s="103"/>
      <c r="R31" s="93"/>
      <c r="S31" s="104"/>
      <c r="T31" s="105"/>
      <c r="V31" s="95"/>
      <c r="AA31" s="106"/>
      <c r="AB31" s="106"/>
    </row>
    <row r="32" spans="1:28" ht="23.25" customHeight="1">
      <c r="C32" s="96"/>
      <c r="D32" s="112"/>
      <c r="E32" s="113"/>
      <c r="F32" s="114"/>
      <c r="G32" s="114"/>
      <c r="H32" s="166"/>
      <c r="I32" s="115"/>
      <c r="J32" s="123"/>
      <c r="K32" s="124"/>
      <c r="L32" s="157"/>
      <c r="M32" s="114"/>
      <c r="N32" s="125"/>
      <c r="O32" s="126"/>
      <c r="P32" s="127"/>
      <c r="Q32" s="116"/>
      <c r="R32" s="128"/>
      <c r="S32" s="129"/>
      <c r="T32" s="149"/>
      <c r="V32" s="95"/>
      <c r="AA32" s="106"/>
      <c r="AB32" s="106"/>
    </row>
    <row r="33" spans="3:28" ht="23.25" customHeight="1">
      <c r="C33" s="96"/>
      <c r="D33" s="112"/>
      <c r="E33" s="97"/>
      <c r="F33" s="98"/>
      <c r="G33" s="98"/>
      <c r="H33" s="165"/>
      <c r="I33" s="99"/>
      <c r="J33" s="118"/>
      <c r="K33" s="119"/>
      <c r="L33" s="158"/>
      <c r="M33" s="98"/>
      <c r="N33" s="97"/>
      <c r="O33" s="90"/>
      <c r="P33" s="102"/>
      <c r="Q33" s="121"/>
      <c r="R33" s="93"/>
      <c r="S33" s="104"/>
      <c r="T33" s="122"/>
      <c r="V33" s="95"/>
      <c r="AA33" s="106"/>
      <c r="AB33" s="106"/>
    </row>
    <row r="34" spans="3:28" ht="23.25" customHeight="1">
      <c r="C34" s="96"/>
      <c r="D34" s="112"/>
      <c r="E34" s="125"/>
      <c r="F34" s="114"/>
      <c r="G34" s="114"/>
      <c r="H34" s="166"/>
      <c r="I34" s="115"/>
      <c r="J34" s="148"/>
      <c r="K34" s="124"/>
      <c r="L34" s="157"/>
      <c r="M34" s="114"/>
      <c r="N34" s="125"/>
      <c r="O34" s="126"/>
      <c r="P34" s="102"/>
      <c r="Q34" s="103"/>
      <c r="R34" s="112"/>
      <c r="S34" s="129"/>
      <c r="T34" s="105"/>
      <c r="V34" s="95"/>
      <c r="AA34" s="106"/>
      <c r="AB34" s="106"/>
    </row>
    <row r="35" spans="3:28" ht="23.25" customHeight="1">
      <c r="C35" s="96"/>
      <c r="D35" s="112"/>
      <c r="E35" s="125"/>
      <c r="F35" s="114"/>
      <c r="G35" s="114"/>
      <c r="H35" s="166"/>
      <c r="I35" s="115"/>
      <c r="J35" s="148"/>
      <c r="K35" s="124"/>
      <c r="L35" s="157"/>
      <c r="M35" s="114"/>
      <c r="N35" s="125"/>
      <c r="O35" s="90"/>
      <c r="P35" s="102"/>
      <c r="Q35" s="103"/>
      <c r="R35" s="93"/>
      <c r="S35" s="104"/>
      <c r="T35" s="105"/>
      <c r="V35" s="95"/>
      <c r="AA35" s="106"/>
      <c r="AB35" s="106"/>
    </row>
    <row r="36" spans="3:28" ht="23.25" customHeight="1">
      <c r="C36" s="144"/>
      <c r="D36" s="83"/>
      <c r="E36" s="84"/>
      <c r="F36" s="85" t="s">
        <v>182</v>
      </c>
      <c r="G36" s="85"/>
      <c r="H36" s="164"/>
      <c r="I36" s="107"/>
      <c r="J36" s="108"/>
      <c r="K36" s="109"/>
      <c r="L36" s="155"/>
      <c r="M36" s="85"/>
      <c r="N36" s="89"/>
      <c r="O36" s="90"/>
      <c r="P36" s="91"/>
      <c r="Q36" s="92"/>
      <c r="R36" s="93"/>
      <c r="S36" s="92"/>
      <c r="T36" s="131"/>
    </row>
    <row r="37" spans="3:28" ht="23.25" customHeight="1">
      <c r="C37" s="145"/>
      <c r="D37" s="97"/>
      <c r="E37" s="97"/>
      <c r="F37" s="98"/>
      <c r="G37" s="98"/>
      <c r="H37" s="165"/>
      <c r="I37" s="99"/>
      <c r="J37" s="100"/>
      <c r="K37" s="101"/>
      <c r="L37" s="156">
        <f>SUM(L10:L36)</f>
        <v>210000</v>
      </c>
      <c r="M37" s="98"/>
      <c r="N37" s="97"/>
      <c r="O37" s="90"/>
      <c r="P37" s="102"/>
      <c r="Q37" s="103"/>
      <c r="R37" s="93"/>
      <c r="S37" s="104"/>
      <c r="T37" s="98"/>
    </row>
  </sheetData>
  <mergeCells count="12">
    <mergeCell ref="L8:L9"/>
    <mergeCell ref="M8:M9"/>
    <mergeCell ref="N8:N9"/>
    <mergeCell ref="P8:Q8"/>
    <mergeCell ref="R8:S9"/>
    <mergeCell ref="P9:Q9"/>
    <mergeCell ref="J8:K9"/>
    <mergeCell ref="C8:C9"/>
    <mergeCell ref="F8:F9"/>
    <mergeCell ref="G8:G9"/>
    <mergeCell ref="H8:H9"/>
    <mergeCell ref="I8:I9"/>
  </mergeCells>
  <phoneticPr fontId="2"/>
  <pageMargins left="0.9055118110236221" right="0.9055118110236221" top="1.1417322834645669" bottom="0.55118110236220474" header="0.70866141732283472" footer="0.11811023622047245"/>
  <pageSetup paperSize="9" scale="48" firstPageNumber="43" fitToHeight="0" orientation="landscape" r:id="rId1"/>
  <headerFooter>
    <oddHeader>&amp;L&amp;24&amp;A&amp;R&amp;"ＭＳ Ｐゴシック,標準"&amp;20 2019年度　情報化評議会(CI-NET)　標準委員会　LiteS規約WG　第5回　資料5-1
2020年1月15日</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6"/>
  <sheetViews>
    <sheetView topLeftCell="D6" workbookViewId="0">
      <selection activeCell="E4" sqref="E4"/>
    </sheetView>
  </sheetViews>
  <sheetFormatPr defaultColWidth="8" defaultRowHeight="23.25" customHeight="1"/>
  <cols>
    <col min="1" max="1" width="6.77734375" style="53" hidden="1" customWidth="1"/>
    <col min="2" max="2" width="5.77734375" style="53" customWidth="1"/>
    <col min="3" max="3" width="3.5546875" style="53" customWidth="1"/>
    <col min="4" max="4" width="13.21875" style="54" customWidth="1"/>
    <col min="5" max="5" width="13" style="55" customWidth="1"/>
    <col min="6" max="7" width="20.77734375" style="53" customWidth="1"/>
    <col min="8" max="9" width="6.77734375" style="53" customWidth="1"/>
    <col min="10" max="10" width="6.77734375" style="56" customWidth="1"/>
    <col min="11" max="11" width="2.77734375" style="53" customWidth="1"/>
    <col min="12" max="12" width="12.77734375" style="56" customWidth="1"/>
    <col min="13" max="13" width="18" style="53" customWidth="1"/>
    <col min="14" max="14" width="8.21875" style="54" customWidth="1"/>
    <col min="15" max="15" width="10.21875" style="53" customWidth="1"/>
    <col min="16" max="16" width="8.6640625" style="53" customWidth="1"/>
    <col min="17" max="17" width="3.5546875" style="53" customWidth="1"/>
    <col min="18" max="18" width="9" style="54" customWidth="1"/>
    <col min="19" max="19" width="1.77734375" style="53" customWidth="1"/>
    <col min="20" max="20" width="10" style="57" customWidth="1"/>
    <col min="21" max="21" width="1.77734375" style="53" customWidth="1"/>
    <col min="22" max="22" width="30.77734375" style="146" customWidth="1"/>
    <col min="23" max="25" width="8" style="53"/>
    <col min="26" max="26" width="23.44140625" style="53" customWidth="1"/>
    <col min="27" max="28" width="13.6640625" style="53" customWidth="1"/>
    <col min="29" max="16384" width="8" style="53"/>
  </cols>
  <sheetData>
    <row r="1" spans="1:28" ht="5.0999999999999996" customHeight="1">
      <c r="A1" s="53" t="s">
        <v>110</v>
      </c>
      <c r="D1" s="54" t="s">
        <v>111</v>
      </c>
      <c r="E1" s="55" t="s">
        <v>190</v>
      </c>
      <c r="F1" s="53" t="s">
        <v>191</v>
      </c>
      <c r="J1" s="56" t="s">
        <v>192</v>
      </c>
      <c r="N1" s="54" t="s">
        <v>193</v>
      </c>
      <c r="O1" s="53" t="s">
        <v>194</v>
      </c>
      <c r="P1" s="53" t="s">
        <v>195</v>
      </c>
      <c r="R1" s="54" t="s">
        <v>196</v>
      </c>
      <c r="T1" s="57" t="s">
        <v>197</v>
      </c>
    </row>
    <row r="2" spans="1:28" ht="5.0999999999999996" customHeight="1" thickBot="1">
      <c r="A2" s="53">
        <v>0</v>
      </c>
      <c r="D2" s="54" t="s">
        <v>198</v>
      </c>
      <c r="E2" s="55" t="s">
        <v>199</v>
      </c>
      <c r="F2" s="53" t="s">
        <v>200</v>
      </c>
      <c r="J2" s="56" t="s">
        <v>201</v>
      </c>
      <c r="L2" s="56" t="s">
        <v>202</v>
      </c>
      <c r="N2" s="54" t="s">
        <v>203</v>
      </c>
      <c r="O2" s="53" t="s">
        <v>204</v>
      </c>
      <c r="P2" s="53" t="s">
        <v>205</v>
      </c>
      <c r="R2" s="54" t="s">
        <v>206</v>
      </c>
      <c r="T2" s="57" t="s">
        <v>207</v>
      </c>
    </row>
    <row r="3" spans="1:28" s="58" customFormat="1" ht="23.25" customHeight="1" thickBot="1">
      <c r="D3" s="59"/>
      <c r="E3" s="60"/>
      <c r="J3" s="61"/>
      <c r="L3" s="61"/>
      <c r="N3" s="59"/>
      <c r="R3" s="59"/>
      <c r="S3" s="62"/>
      <c r="T3" s="5" t="s">
        <v>208</v>
      </c>
      <c r="V3" s="147"/>
    </row>
    <row r="5" spans="1:28" ht="23.25" customHeight="1">
      <c r="B5" s="63"/>
      <c r="D5" s="64" t="s">
        <v>131</v>
      </c>
      <c r="E5" s="65"/>
      <c r="F5" s="63"/>
      <c r="G5" s="63"/>
      <c r="H5" s="63"/>
      <c r="I5" s="63"/>
      <c r="K5" s="66"/>
      <c r="L5" s="67"/>
      <c r="M5" s="63"/>
      <c r="Q5" s="66" t="s">
        <v>209</v>
      </c>
      <c r="R5" s="56"/>
      <c r="T5" s="53" t="s">
        <v>133</v>
      </c>
    </row>
    <row r="6" spans="1:28" ht="23.25" customHeight="1">
      <c r="D6" s="68" t="s">
        <v>134</v>
      </c>
      <c r="E6" s="69"/>
      <c r="K6" s="66"/>
      <c r="L6" s="67"/>
      <c r="Q6" s="66" t="s">
        <v>210</v>
      </c>
      <c r="R6" s="56"/>
      <c r="T6" s="70" t="s">
        <v>136</v>
      </c>
      <c r="U6" s="70"/>
    </row>
    <row r="7" spans="1:28" ht="23.25" customHeight="1">
      <c r="F7" s="71"/>
      <c r="G7" s="71"/>
      <c r="H7" s="72" t="s">
        <v>137</v>
      </c>
      <c r="I7" s="71"/>
      <c r="J7" s="73"/>
      <c r="M7" s="71"/>
      <c r="P7" s="72"/>
      <c r="Q7" s="72"/>
    </row>
    <row r="8" spans="1:28" ht="23.25" customHeight="1">
      <c r="C8" s="322" t="s">
        <v>138</v>
      </c>
      <c r="D8" s="143" t="s">
        <v>139</v>
      </c>
      <c r="E8" s="75" t="s">
        <v>140</v>
      </c>
      <c r="F8" s="324" t="s">
        <v>141</v>
      </c>
      <c r="G8" s="324" t="s">
        <v>142</v>
      </c>
      <c r="H8" s="324" t="s">
        <v>143</v>
      </c>
      <c r="I8" s="324" t="s">
        <v>144</v>
      </c>
      <c r="J8" s="318" t="s">
        <v>211</v>
      </c>
      <c r="K8" s="319"/>
      <c r="L8" s="326" t="s">
        <v>212</v>
      </c>
      <c r="M8" s="324" t="s">
        <v>146</v>
      </c>
      <c r="N8" s="328" t="s">
        <v>213</v>
      </c>
      <c r="O8" s="141" t="s">
        <v>148</v>
      </c>
      <c r="P8" s="318" t="s">
        <v>149</v>
      </c>
      <c r="Q8" s="319"/>
      <c r="R8" s="318" t="s">
        <v>150</v>
      </c>
      <c r="S8" s="319"/>
      <c r="T8" s="77" t="s">
        <v>151</v>
      </c>
      <c r="V8" s="337" t="s">
        <v>214</v>
      </c>
    </row>
    <row r="9" spans="1:28" ht="23.25" customHeight="1">
      <c r="C9" s="323"/>
      <c r="D9" s="78" t="s">
        <v>152</v>
      </c>
      <c r="E9" s="79" t="s">
        <v>153</v>
      </c>
      <c r="F9" s="325"/>
      <c r="G9" s="325"/>
      <c r="H9" s="325"/>
      <c r="I9" s="325"/>
      <c r="J9" s="320"/>
      <c r="K9" s="321"/>
      <c r="L9" s="327"/>
      <c r="M9" s="325"/>
      <c r="N9" s="325"/>
      <c r="O9" s="142" t="s">
        <v>154</v>
      </c>
      <c r="P9" s="320" t="s">
        <v>155</v>
      </c>
      <c r="Q9" s="321"/>
      <c r="R9" s="320"/>
      <c r="S9" s="321"/>
      <c r="T9" s="81" t="s">
        <v>156</v>
      </c>
      <c r="V9" s="338"/>
    </row>
    <row r="10" spans="1:28" ht="23.25" customHeight="1">
      <c r="C10" s="96"/>
      <c r="D10" s="112" t="s">
        <v>174</v>
      </c>
      <c r="E10" s="113">
        <v>43719</v>
      </c>
      <c r="F10" s="114" t="s">
        <v>175</v>
      </c>
      <c r="G10" s="114"/>
      <c r="H10" s="114"/>
      <c r="I10" s="115"/>
      <c r="J10" s="108"/>
      <c r="K10" s="109"/>
      <c r="L10" s="115"/>
      <c r="M10" s="114"/>
      <c r="N10" s="89" t="s">
        <v>215</v>
      </c>
      <c r="O10" s="90">
        <v>43678</v>
      </c>
      <c r="P10" s="168" t="s">
        <v>274</v>
      </c>
      <c r="Q10" s="169">
        <v>34</v>
      </c>
      <c r="R10" s="93" t="s">
        <v>5</v>
      </c>
      <c r="S10" s="104"/>
      <c r="T10" s="117" t="s">
        <v>159</v>
      </c>
      <c r="V10" s="333" t="s">
        <v>275</v>
      </c>
      <c r="AA10" s="106"/>
      <c r="AB10" s="106"/>
    </row>
    <row r="11" spans="1:28" ht="23.25" customHeight="1">
      <c r="C11" s="145"/>
      <c r="D11" s="112" t="s">
        <v>160</v>
      </c>
      <c r="E11" s="97" t="s">
        <v>216</v>
      </c>
      <c r="F11" s="98"/>
      <c r="G11" s="98"/>
      <c r="H11" s="98">
        <v>10</v>
      </c>
      <c r="I11" s="99"/>
      <c r="J11" s="136">
        <v>300</v>
      </c>
      <c r="K11" s="119"/>
      <c r="L11" s="120">
        <f>H11*J11/3</f>
        <v>1000</v>
      </c>
      <c r="M11" s="98"/>
      <c r="N11" s="97" t="s">
        <v>284</v>
      </c>
      <c r="O11" s="90">
        <v>43687</v>
      </c>
      <c r="P11" s="102">
        <v>1</v>
      </c>
      <c r="Q11" s="121"/>
      <c r="R11" s="93" t="s">
        <v>178</v>
      </c>
      <c r="S11" s="104"/>
      <c r="T11" s="122">
        <v>0.1</v>
      </c>
      <c r="V11" s="334"/>
      <c r="AA11" s="106"/>
      <c r="AB11" s="106"/>
    </row>
    <row r="12" spans="1:28" ht="23.25" customHeight="1">
      <c r="C12" s="96"/>
      <c r="D12" s="112"/>
      <c r="E12" s="113"/>
      <c r="F12" s="114"/>
      <c r="G12" s="114"/>
      <c r="H12" s="114"/>
      <c r="I12" s="115"/>
      <c r="J12" s="123"/>
      <c r="K12" s="124"/>
      <c r="L12" s="115"/>
      <c r="M12" s="114"/>
      <c r="N12" s="125"/>
      <c r="O12" s="126"/>
      <c r="P12" s="127"/>
      <c r="Q12" s="116"/>
      <c r="R12" s="128"/>
      <c r="S12" s="129"/>
      <c r="T12" s="132"/>
      <c r="V12" s="335"/>
      <c r="AA12" s="106"/>
      <c r="AB12" s="106"/>
    </row>
    <row r="13" spans="1:28" ht="23.25" customHeight="1">
      <c r="C13" s="96"/>
      <c r="D13" s="112"/>
      <c r="E13" s="125"/>
      <c r="F13" s="114"/>
      <c r="G13" s="114"/>
      <c r="H13" s="114"/>
      <c r="I13" s="115"/>
      <c r="J13" s="118"/>
      <c r="K13" s="119"/>
      <c r="L13" s="130"/>
      <c r="M13" s="114"/>
      <c r="N13" s="97"/>
      <c r="O13" s="90"/>
      <c r="P13" s="102"/>
      <c r="Q13" s="121"/>
      <c r="R13" s="93"/>
      <c r="S13" s="104"/>
      <c r="T13" s="133"/>
      <c r="V13" s="336"/>
      <c r="AA13" s="106"/>
      <c r="AB13" s="106"/>
    </row>
    <row r="14" spans="1:28" ht="23.25" customHeight="1">
      <c r="C14" s="144"/>
      <c r="D14" s="83"/>
      <c r="E14" s="84"/>
      <c r="F14" s="85" t="s">
        <v>182</v>
      </c>
      <c r="G14" s="85"/>
      <c r="H14" s="85"/>
      <c r="I14" s="107"/>
      <c r="J14" s="108"/>
      <c r="K14" s="109"/>
      <c r="L14" s="110"/>
      <c r="M14" s="85"/>
      <c r="N14" s="89"/>
      <c r="O14" s="90"/>
      <c r="P14" s="91"/>
      <c r="Q14" s="92"/>
      <c r="R14" s="93"/>
      <c r="S14" s="92"/>
      <c r="T14" s="131"/>
      <c r="V14" s="335"/>
    </row>
    <row r="15" spans="1:28" ht="23.25" customHeight="1">
      <c r="C15" s="145"/>
      <c r="D15" s="97"/>
      <c r="E15" s="97"/>
      <c r="F15" s="98"/>
      <c r="G15" s="98"/>
      <c r="H15" s="98"/>
      <c r="I15" s="99"/>
      <c r="J15" s="100"/>
      <c r="K15" s="101"/>
      <c r="L15" s="99">
        <f>SUM(L10:L14)</f>
        <v>1000</v>
      </c>
      <c r="M15" s="98"/>
      <c r="N15" s="97"/>
      <c r="O15" s="90"/>
      <c r="P15" s="102"/>
      <c r="Q15" s="103"/>
      <c r="R15" s="93"/>
      <c r="S15" s="104"/>
      <c r="T15" s="98"/>
      <c r="V15" s="336"/>
    </row>
    <row r="16" spans="1:28" ht="132.75" customHeight="1"/>
  </sheetData>
  <mergeCells count="16">
    <mergeCell ref="V10:V11"/>
    <mergeCell ref="V12:V13"/>
    <mergeCell ref="V14:V15"/>
    <mergeCell ref="L8:L9"/>
    <mergeCell ref="M8:M9"/>
    <mergeCell ref="N8:N9"/>
    <mergeCell ref="P8:Q8"/>
    <mergeCell ref="R8:S9"/>
    <mergeCell ref="V8:V9"/>
    <mergeCell ref="P9:Q9"/>
    <mergeCell ref="J8:K9"/>
    <mergeCell ref="C8:C9"/>
    <mergeCell ref="F8:F9"/>
    <mergeCell ref="G8:G9"/>
    <mergeCell ref="H8:H9"/>
    <mergeCell ref="I8:I9"/>
  </mergeCells>
  <phoneticPr fontId="2"/>
  <pageMargins left="0.9055118110236221" right="0.9055118110236221" top="1.1417322834645669" bottom="0.55118110236220474" header="0.70866141732283472" footer="0.11811023622047245"/>
  <pageSetup paperSize="9" scale="49" firstPageNumber="43" fitToHeight="0" orientation="landscape" r:id="rId1"/>
  <headerFooter>
    <oddHeader>&amp;L&amp;24&amp;A&amp;R&amp;"ＭＳ Ｐゴシック,標準"&amp;20 2019年度　情報化評議会(CI-NET)　標準委員会　LiteS規約WG　第5回　資料5-1
2020年1月15日</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4" sqref="E4"/>
    </sheetView>
  </sheetViews>
  <sheetFormatPr defaultRowHeight="15.7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取引区分コード</vt:lpstr>
      <vt:lpstr>【レンタル品・請求書鑑・案】</vt:lpstr>
      <vt:lpstr>【内訳明細1請求毎案】</vt:lpstr>
      <vt:lpstr>【内訳明細2注文毎案】</vt:lpstr>
      <vt:lpstr>【内訳明細9その他案】</vt:lpstr>
      <vt:lpstr>【内訳明細　残数表示例】</vt:lpstr>
      <vt:lpstr>【内訳明細-30分の10日数例】</vt:lpstr>
      <vt:lpstr>Sheet2</vt:lpstr>
      <vt:lpstr>【レンタル品・請求書鑑・案】!Print_Area</vt:lpstr>
      <vt:lpstr>'【内訳明細　残数表示例】'!Print_Area</vt:lpstr>
      <vt:lpstr>【内訳明細1請求毎案】!Print_Area</vt:lpstr>
      <vt:lpstr>【内訳明細2注文毎案】!Print_Area</vt:lpstr>
      <vt:lpstr>'【内訳明細-30分の10日数例】'!Print_Area</vt:lpstr>
      <vt:lpstr>【内訳明細9その他案】!Print_Area</vt:lpstr>
      <vt:lpstr>取引区分コード!Print_Area</vt:lpstr>
      <vt:lpstr>'【内訳明細　残数表示例】'!Print_Titles</vt:lpstr>
      <vt:lpstr>【内訳明細1請求毎案】!Print_Titles</vt:lpstr>
      <vt:lpstr>【内訳明細2注文毎案】!Print_Titles</vt:lpstr>
      <vt:lpstr>'【内訳明細-30分の10日数例】'!Print_Titles</vt:lpstr>
      <vt:lpstr>【内訳明細9その他案】!Print_Titles</vt:lpstr>
      <vt:lpstr>取引区分コード!Print_Titles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帆足</cp:lastModifiedBy>
  <cp:lastPrinted>2021-05-21T01:35:31Z</cp:lastPrinted>
  <dcterms:created xsi:type="dcterms:W3CDTF">2019-12-10T05:46:14Z</dcterms:created>
  <dcterms:modified xsi:type="dcterms:W3CDTF">2021-05-21T01:37:13Z</dcterms:modified>
</cp:coreProperties>
</file>