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oashi\Downloads\"/>
    </mc:Choice>
  </mc:AlternateContent>
  <bookViews>
    <workbookView xWindow="-105" yWindow="-105" windowWidth="38625" windowHeight="21225" activeTab="1"/>
  </bookViews>
  <sheets>
    <sheet name="データイメージ (a)" sheetId="1" r:id="rId1"/>
    <sheet name="データイメージ (b)" sheetId="2" r:id="rId2"/>
    <sheet name="鹿島建設様　要望事項" sheetId="3" r:id="rId3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3" i="2" l="1"/>
  <c r="N63" i="2" s="1"/>
  <c r="P63" i="2" s="1"/>
  <c r="Q63" i="2" s="1"/>
  <c r="S63" i="2" s="1"/>
  <c r="M26" i="2"/>
  <c r="N26" i="2" s="1"/>
  <c r="M104" i="1"/>
  <c r="N104" i="1" s="1"/>
  <c r="P104" i="1" s="1"/>
  <c r="Q104" i="1" s="1"/>
  <c r="S104" i="1" s="1"/>
  <c r="M84" i="1"/>
  <c r="N84" i="1" s="1"/>
  <c r="P84" i="1" s="1"/>
  <c r="Q84" i="1" s="1"/>
  <c r="S84" i="1" s="1"/>
  <c r="M63" i="1"/>
  <c r="N63" i="1" s="1"/>
  <c r="P63" i="1" s="1"/>
  <c r="Q63" i="1" s="1"/>
  <c r="S63" i="1" s="1"/>
  <c r="M26" i="1"/>
  <c r="M44" i="1" s="1"/>
  <c r="L69" i="1"/>
  <c r="J32" i="1"/>
  <c r="L32" i="1"/>
  <c r="L50" i="1"/>
  <c r="H104" i="1"/>
  <c r="H84" i="1"/>
  <c r="N113" i="1"/>
  <c r="N112" i="1"/>
  <c r="N111" i="1"/>
  <c r="N110" i="1"/>
  <c r="N93" i="1"/>
  <c r="N92" i="1"/>
  <c r="N91" i="1"/>
  <c r="N90" i="1"/>
  <c r="L113" i="1"/>
  <c r="J113" i="1"/>
  <c r="L112" i="1"/>
  <c r="J112" i="1"/>
  <c r="L111" i="1"/>
  <c r="J111" i="1"/>
  <c r="L110" i="1"/>
  <c r="J110" i="1"/>
  <c r="K104" i="1"/>
  <c r="J104" i="1"/>
  <c r="I104" i="1"/>
  <c r="L93" i="1"/>
  <c r="J93" i="1"/>
  <c r="L92" i="1"/>
  <c r="J92" i="1"/>
  <c r="L91" i="1"/>
  <c r="J91" i="1"/>
  <c r="L90" i="1"/>
  <c r="J90" i="1"/>
  <c r="K84" i="1"/>
  <c r="J84" i="1"/>
  <c r="I84" i="1"/>
  <c r="T84" i="1" l="1"/>
  <c r="T104" i="1"/>
  <c r="U84" i="1"/>
  <c r="U104" i="1"/>
  <c r="N44" i="2"/>
  <c r="P26" i="2"/>
  <c r="N26" i="1"/>
  <c r="L72" i="1"/>
  <c r="L71" i="1"/>
  <c r="L70" i="1"/>
  <c r="K76" i="2"/>
  <c r="J76" i="2"/>
  <c r="L76" i="2" s="1"/>
  <c r="L75" i="2"/>
  <c r="K75" i="2"/>
  <c r="J75" i="2"/>
  <c r="K74" i="2"/>
  <c r="J74" i="2"/>
  <c r="L74" i="2" s="1"/>
  <c r="J73" i="2"/>
  <c r="L73" i="2" s="1"/>
  <c r="J72" i="2"/>
  <c r="J71" i="2"/>
  <c r="J70" i="2"/>
  <c r="K69" i="2"/>
  <c r="J69" i="2"/>
  <c r="L69" i="2" s="1"/>
  <c r="K63" i="2"/>
  <c r="J63" i="2"/>
  <c r="I63" i="2"/>
  <c r="H63" i="2"/>
  <c r="G63" i="2"/>
  <c r="K53" i="2"/>
  <c r="J53" i="2"/>
  <c r="L53" i="2" s="1"/>
  <c r="K52" i="2"/>
  <c r="J52" i="2"/>
  <c r="L52" i="2" s="1"/>
  <c r="K51" i="2"/>
  <c r="J51" i="2"/>
  <c r="L51" i="2" s="1"/>
  <c r="K50" i="2"/>
  <c r="J50" i="2"/>
  <c r="L50" i="2" s="1"/>
  <c r="T44" i="2"/>
  <c r="R44" i="2"/>
  <c r="O44" i="2"/>
  <c r="K44" i="2"/>
  <c r="J44" i="2"/>
  <c r="I44" i="2"/>
  <c r="H44" i="2"/>
  <c r="G44" i="2"/>
  <c r="F44" i="2"/>
  <c r="K35" i="2"/>
  <c r="J35" i="2"/>
  <c r="L35" i="2" s="1"/>
  <c r="K34" i="2"/>
  <c r="J34" i="2"/>
  <c r="L34" i="2" s="1"/>
  <c r="K33" i="2"/>
  <c r="J33" i="2"/>
  <c r="L33" i="2" s="1"/>
  <c r="L32" i="2"/>
  <c r="K32" i="2"/>
  <c r="J32" i="2"/>
  <c r="K26" i="2"/>
  <c r="J26" i="2"/>
  <c r="I26" i="2"/>
  <c r="H26" i="2"/>
  <c r="J72" i="1"/>
  <c r="J71" i="1"/>
  <c r="J70" i="1"/>
  <c r="J69" i="1"/>
  <c r="K63" i="1"/>
  <c r="J63" i="1"/>
  <c r="I63" i="1"/>
  <c r="H63" i="1"/>
  <c r="G63" i="1"/>
  <c r="K53" i="1"/>
  <c r="J53" i="1"/>
  <c r="L53" i="1" s="1"/>
  <c r="K52" i="1"/>
  <c r="J52" i="1"/>
  <c r="L52" i="1" s="1"/>
  <c r="K51" i="1"/>
  <c r="J51" i="1"/>
  <c r="L51" i="1" s="1"/>
  <c r="K50" i="1"/>
  <c r="J50" i="1"/>
  <c r="T44" i="1"/>
  <c r="R44" i="1"/>
  <c r="O44" i="1"/>
  <c r="K44" i="1"/>
  <c r="J44" i="1"/>
  <c r="I44" i="1"/>
  <c r="H44" i="1"/>
  <c r="G44" i="1"/>
  <c r="F44" i="1"/>
  <c r="K35" i="1"/>
  <c r="J35" i="1"/>
  <c r="L35" i="1" s="1"/>
  <c r="K34" i="1"/>
  <c r="J34" i="1"/>
  <c r="L34" i="1" s="1"/>
  <c r="K33" i="1"/>
  <c r="J33" i="1"/>
  <c r="L33" i="1" s="1"/>
  <c r="K32" i="1"/>
  <c r="K26" i="1"/>
  <c r="J26" i="1"/>
  <c r="I26" i="1"/>
  <c r="H26" i="1"/>
  <c r="P44" i="2" l="1"/>
  <c r="Q26" i="2"/>
  <c r="P26" i="1"/>
  <c r="N44" i="1"/>
  <c r="M44" i="2"/>
  <c r="Q26" i="1" l="1"/>
  <c r="P44" i="1"/>
  <c r="Q44" i="2"/>
  <c r="S26" i="2"/>
  <c r="Q44" i="1" l="1"/>
  <c r="S26" i="1"/>
  <c r="S44" i="2"/>
  <c r="T63" i="2" s="1"/>
  <c r="U63" i="2" s="1"/>
  <c r="U26" i="2"/>
  <c r="U44" i="2" s="1"/>
  <c r="S44" i="1" l="1"/>
  <c r="T63" i="1" s="1"/>
  <c r="U63" i="1" s="1"/>
  <c r="U26" i="1"/>
  <c r="U44" i="1" s="1"/>
</calcChain>
</file>

<file path=xl/sharedStrings.xml><?xml version="1.0" encoding="utf-8"?>
<sst xmlns="http://schemas.openxmlformats.org/spreadsheetml/2006/main" count="897" uniqueCount="172">
  <si>
    <t>1回の出来高要請メッセージ／複数回の出来高報告メッセージ　データイメージ</t>
    <rPh sb="1" eb="2">
      <t>カイ</t>
    </rPh>
    <rPh sb="18" eb="21">
      <t>デキダカ</t>
    </rPh>
    <rPh sb="21" eb="23">
      <t>ホウコク</t>
    </rPh>
    <phoneticPr fontId="4"/>
  </si>
  <si>
    <t>項目については一部省略。</t>
    <rPh sb="0" eb="2">
      <t>コウモク</t>
    </rPh>
    <rPh sb="7" eb="9">
      <t>イチブ</t>
    </rPh>
    <rPh sb="9" eb="11">
      <t>ショウリャク</t>
    </rPh>
    <phoneticPr fontId="3"/>
  </si>
  <si>
    <t>発注者側</t>
    <rPh sb="0" eb="3">
      <t>ハッチュウシャ</t>
    </rPh>
    <rPh sb="3" eb="4">
      <t>ガワ</t>
    </rPh>
    <phoneticPr fontId="3"/>
  </si>
  <si>
    <t>出来高要請メッセージ</t>
    <rPh sb="0" eb="3">
      <t>デキダカ</t>
    </rPh>
    <rPh sb="3" eb="5">
      <t>ヨウセイ</t>
    </rPh>
    <phoneticPr fontId="3"/>
  </si>
  <si>
    <t>鑑</t>
    <rPh sb="0" eb="1">
      <t>カガミ</t>
    </rPh>
    <phoneticPr fontId="3"/>
  </si>
  <si>
    <t>[0001]</t>
    <phoneticPr fontId="3"/>
  </si>
  <si>
    <t>[1045]</t>
    <phoneticPr fontId="3"/>
  </si>
  <si>
    <t>[1007]</t>
    <phoneticPr fontId="3"/>
  </si>
  <si>
    <t>[1313]</t>
    <phoneticPr fontId="3"/>
  </si>
  <si>
    <t>[1314]</t>
    <phoneticPr fontId="3"/>
  </si>
  <si>
    <t>データ処理No</t>
    <rPh sb="3" eb="5">
      <t>ショリ</t>
    </rPh>
    <phoneticPr fontId="3"/>
  </si>
  <si>
    <t>取引件名</t>
    <rPh sb="0" eb="2">
      <t>トリヒキ</t>
    </rPh>
    <rPh sb="2" eb="4">
      <t>ケンメイ</t>
    </rPh>
    <phoneticPr fontId="3"/>
  </si>
  <si>
    <t>帳票No.</t>
    <rPh sb="0" eb="2">
      <t>チョウヒョウ</t>
    </rPh>
    <phoneticPr fontId="3"/>
  </si>
  <si>
    <t>出来高査定方式識別コード</t>
    <rPh sb="0" eb="3">
      <t>デキダカ</t>
    </rPh>
    <rPh sb="3" eb="5">
      <t>サテイ</t>
    </rPh>
    <rPh sb="5" eb="7">
      <t>ホウシキ</t>
    </rPh>
    <rPh sb="7" eb="9">
      <t>シキベツ</t>
    </rPh>
    <phoneticPr fontId="3"/>
  </si>
  <si>
    <t>請求算定方式コード</t>
    <rPh sb="0" eb="2">
      <t>セイキュウ</t>
    </rPh>
    <rPh sb="2" eb="4">
      <t>サンテイ</t>
    </rPh>
    <rPh sb="4" eb="6">
      <t>ホウシキ</t>
    </rPh>
    <phoneticPr fontId="3"/>
  </si>
  <si>
    <t>請求完了区分コード</t>
    <rPh sb="0" eb="2">
      <t>セイキュウ</t>
    </rPh>
    <rPh sb="2" eb="4">
      <t>カンリョウ</t>
    </rPh>
    <rPh sb="4" eb="6">
      <t>クブン</t>
    </rPh>
    <phoneticPr fontId="3"/>
  </si>
  <si>
    <t>赤坂興業 常用</t>
    <rPh sb="0" eb="2">
      <t>アカサカ</t>
    </rPh>
    <rPh sb="2" eb="4">
      <t>コウギョウ</t>
    </rPh>
    <rPh sb="5" eb="7">
      <t>ジョウヨウ</t>
    </rPh>
    <phoneticPr fontId="3"/>
  </si>
  <si>
    <t>DY001</t>
    <phoneticPr fontId="3"/>
  </si>
  <si>
    <t>1：当月査定</t>
    <rPh sb="2" eb="4">
      <t>トウゲツ</t>
    </rPh>
    <rPh sb="4" eb="6">
      <t>サテイ</t>
    </rPh>
    <phoneticPr fontId="3"/>
  </si>
  <si>
    <t>D</t>
    <phoneticPr fontId="3"/>
  </si>
  <si>
    <t>1：未精算</t>
    <rPh sb="2" eb="3">
      <t>ミ</t>
    </rPh>
    <rPh sb="3" eb="5">
      <t>セイサン</t>
    </rPh>
    <phoneticPr fontId="3"/>
  </si>
  <si>
    <t>明細</t>
    <rPh sb="0" eb="2">
      <t>メイサイ</t>
    </rPh>
    <phoneticPr fontId="3"/>
  </si>
  <si>
    <t>[1200]</t>
    <phoneticPr fontId="3"/>
  </si>
  <si>
    <t>[1213]</t>
    <phoneticPr fontId="3"/>
  </si>
  <si>
    <t>[1214]</t>
    <phoneticPr fontId="3"/>
  </si>
  <si>
    <t>[1218]</t>
    <phoneticPr fontId="3"/>
  </si>
  <si>
    <t>[1219]</t>
    <phoneticPr fontId="3"/>
  </si>
  <si>
    <t>[1222]</t>
    <phoneticPr fontId="3"/>
  </si>
  <si>
    <t>[1223]</t>
    <phoneticPr fontId="3"/>
  </si>
  <si>
    <t>[1234]</t>
    <phoneticPr fontId="3"/>
  </si>
  <si>
    <t>[1235]</t>
    <phoneticPr fontId="3"/>
  </si>
  <si>
    <t>[1232]</t>
    <phoneticPr fontId="3"/>
  </si>
  <si>
    <t>[1233]</t>
    <phoneticPr fontId="3"/>
  </si>
  <si>
    <t>明細コード</t>
    <rPh sb="0" eb="2">
      <t>メイサイ</t>
    </rPh>
    <phoneticPr fontId="3"/>
  </si>
  <si>
    <t>品名・名称</t>
    <rPh sb="0" eb="2">
      <t>ヒンメイ</t>
    </rPh>
    <rPh sb="3" eb="5">
      <t>メイショウ</t>
    </rPh>
    <phoneticPr fontId="3"/>
  </si>
  <si>
    <t>規格・仕様・摘要</t>
    <rPh sb="0" eb="2">
      <t>キカク</t>
    </rPh>
    <rPh sb="3" eb="5">
      <t>シヨウ</t>
    </rPh>
    <rPh sb="6" eb="8">
      <t>テキヨウ</t>
    </rPh>
    <phoneticPr fontId="3"/>
  </si>
  <si>
    <t>明細数量</t>
    <rPh sb="0" eb="2">
      <t>メイサイ</t>
    </rPh>
    <rPh sb="2" eb="4">
      <t>スウリョウ</t>
    </rPh>
    <phoneticPr fontId="3"/>
  </si>
  <si>
    <t>明細数量単位</t>
    <rPh sb="0" eb="2">
      <t>メイサイ</t>
    </rPh>
    <rPh sb="2" eb="4">
      <t>スウリョウ</t>
    </rPh>
    <rPh sb="4" eb="6">
      <t>タンイ</t>
    </rPh>
    <phoneticPr fontId="3"/>
  </si>
  <si>
    <t>単価</t>
    <rPh sb="0" eb="2">
      <t>タンカ</t>
    </rPh>
    <phoneticPr fontId="3"/>
  </si>
  <si>
    <t>明細金額</t>
    <rPh sb="0" eb="2">
      <t>メイサイ</t>
    </rPh>
    <rPh sb="2" eb="4">
      <t>キンガク</t>
    </rPh>
    <phoneticPr fontId="3"/>
  </si>
  <si>
    <t>今回迄累積出来高数量明細</t>
    <rPh sb="0" eb="2">
      <t>コンカイ</t>
    </rPh>
    <rPh sb="2" eb="3">
      <t>マデ</t>
    </rPh>
    <rPh sb="3" eb="5">
      <t>ルイセキ</t>
    </rPh>
    <rPh sb="5" eb="8">
      <t>デキダカ</t>
    </rPh>
    <rPh sb="8" eb="10">
      <t>スウリョウ</t>
    </rPh>
    <rPh sb="10" eb="12">
      <t>メイサイ</t>
    </rPh>
    <phoneticPr fontId="3"/>
  </si>
  <si>
    <t>今回迄累積出来高金額明細</t>
    <rPh sb="0" eb="2">
      <t>コンカイ</t>
    </rPh>
    <rPh sb="2" eb="3">
      <t>マデ</t>
    </rPh>
    <rPh sb="3" eb="5">
      <t>ルイセキ</t>
    </rPh>
    <rPh sb="5" eb="8">
      <t>デキダカ</t>
    </rPh>
    <rPh sb="8" eb="10">
      <t>キンガク</t>
    </rPh>
    <rPh sb="10" eb="12">
      <t>メイサイ</t>
    </rPh>
    <phoneticPr fontId="3"/>
  </si>
  <si>
    <t>前回迄累積出来高数量明細</t>
    <rPh sb="0" eb="2">
      <t>ゼンカイ</t>
    </rPh>
    <rPh sb="2" eb="3">
      <t>マデ</t>
    </rPh>
    <rPh sb="3" eb="5">
      <t>ルイセキ</t>
    </rPh>
    <rPh sb="5" eb="8">
      <t>デキダカ</t>
    </rPh>
    <rPh sb="8" eb="10">
      <t>スウリョウ</t>
    </rPh>
    <rPh sb="10" eb="12">
      <t>メイサイ</t>
    </rPh>
    <phoneticPr fontId="3"/>
  </si>
  <si>
    <t>前回迄累積出来高金額明細</t>
    <rPh sb="0" eb="2">
      <t>ゼンカイ</t>
    </rPh>
    <rPh sb="2" eb="3">
      <t>マデ</t>
    </rPh>
    <rPh sb="3" eb="5">
      <t>ルイセキ</t>
    </rPh>
    <rPh sb="5" eb="8">
      <t>デキダカ</t>
    </rPh>
    <rPh sb="8" eb="10">
      <t>キンガク</t>
    </rPh>
    <rPh sb="10" eb="12">
      <t>メイサイ</t>
    </rPh>
    <phoneticPr fontId="3"/>
  </si>
  <si>
    <t xml:space="preserve">int([1218]*[1222]) </t>
  </si>
  <si>
    <t>[1232]+[1218]</t>
  </si>
  <si>
    <t>[1233]+[1223]</t>
  </si>
  <si>
    <t>前回の[1234]</t>
    <rPh sb="0" eb="2">
      <t>ゼンカイ</t>
    </rPh>
    <phoneticPr fontId="3"/>
  </si>
  <si>
    <t>前回の[1235]</t>
    <rPh sb="0" eb="2">
      <t>ゼンカイ</t>
    </rPh>
    <phoneticPr fontId="3"/>
  </si>
  <si>
    <t>受注者側</t>
    <rPh sb="0" eb="3">
      <t>ジュチュウシャ</t>
    </rPh>
    <rPh sb="3" eb="4">
      <t>ガワ</t>
    </rPh>
    <phoneticPr fontId="3"/>
  </si>
  <si>
    <t>1か月目 (初回)：出来高報告メッセージ</t>
    <rPh sb="2" eb="3">
      <t>ゲツ</t>
    </rPh>
    <rPh sb="10" eb="13">
      <t>デキダカ</t>
    </rPh>
    <rPh sb="13" eb="15">
      <t>ホウコク</t>
    </rPh>
    <phoneticPr fontId="3"/>
  </si>
  <si>
    <t>[1007]</t>
    <phoneticPr fontId="3"/>
  </si>
  <si>
    <t>[1009]</t>
    <phoneticPr fontId="3"/>
  </si>
  <si>
    <t>[1081]</t>
    <phoneticPr fontId="3"/>
  </si>
  <si>
    <t>[1304]</t>
    <phoneticPr fontId="3"/>
  </si>
  <si>
    <t>[1313]</t>
    <phoneticPr fontId="3"/>
  </si>
  <si>
    <t>[1314]</t>
    <phoneticPr fontId="3"/>
  </si>
  <si>
    <t>[1092]</t>
    <phoneticPr fontId="3"/>
  </si>
  <si>
    <t>[1109]</t>
  </si>
  <si>
    <t>[1153]</t>
  </si>
  <si>
    <t>[1341]</t>
  </si>
  <si>
    <t>[1342]</t>
  </si>
  <si>
    <t>[1335]</t>
  </si>
  <si>
    <t>[1343]</t>
  </si>
  <si>
    <t>[1160]</t>
  </si>
  <si>
    <t>[1159]</t>
  </si>
  <si>
    <t>[1097]</t>
  </si>
  <si>
    <t>参照帳票</t>
    <rPh sb="0" eb="2">
      <t>サンショウ</t>
    </rPh>
    <rPh sb="2" eb="4">
      <t>チョウヒョウ</t>
    </rPh>
    <phoneticPr fontId="3"/>
  </si>
  <si>
    <t>出来高調査回数</t>
    <rPh sb="0" eb="3">
      <t>デキダカ</t>
    </rPh>
    <rPh sb="3" eb="5">
      <t>チョウサ</t>
    </rPh>
    <rPh sb="5" eb="7">
      <t>カイスウ</t>
    </rPh>
    <phoneticPr fontId="3"/>
  </si>
  <si>
    <t>参照帳票No.3</t>
    <rPh sb="0" eb="2">
      <t>サンショウ</t>
    </rPh>
    <rPh sb="2" eb="4">
      <t>チョウヒョウ</t>
    </rPh>
    <phoneticPr fontId="3"/>
  </si>
  <si>
    <t>契約金額計</t>
    <rPh sb="0" eb="2">
      <t>ケイヤク</t>
    </rPh>
    <rPh sb="2" eb="4">
      <t>キンガク</t>
    </rPh>
    <rPh sb="4" eb="5">
      <t>ケイ</t>
    </rPh>
    <phoneticPr fontId="3"/>
  </si>
  <si>
    <t>今回迄累積出来高金額計</t>
    <phoneticPr fontId="3"/>
  </si>
  <si>
    <t>税込今回迄累積出来高金額計</t>
    <rPh sb="0" eb="2">
      <t>ゼイコ</t>
    </rPh>
    <rPh sb="2" eb="4">
      <t>コンカイ</t>
    </rPh>
    <rPh sb="4" eb="5">
      <t>マデ</t>
    </rPh>
    <rPh sb="5" eb="7">
      <t>ルイセキ</t>
    </rPh>
    <rPh sb="7" eb="10">
      <t>デキダカ</t>
    </rPh>
    <rPh sb="10" eb="12">
      <t>キンガク</t>
    </rPh>
    <rPh sb="12" eb="13">
      <t>ケイ</t>
    </rPh>
    <phoneticPr fontId="3"/>
  </si>
  <si>
    <t>税込今回迄累積出来高金額計調整額</t>
    <rPh sb="15" eb="16">
      <t>ガク</t>
    </rPh>
    <phoneticPr fontId="3"/>
  </si>
  <si>
    <t>調整後税込今回迄累積出来高金額計</t>
    <rPh sb="0" eb="3">
      <t>チョウセイゴ</t>
    </rPh>
    <rPh sb="3" eb="5">
      <t>ゼイコ</t>
    </rPh>
    <rPh sb="5" eb="7">
      <t>コンカイ</t>
    </rPh>
    <rPh sb="7" eb="8">
      <t>マデ</t>
    </rPh>
    <rPh sb="8" eb="10">
      <t>ルイセキ</t>
    </rPh>
    <rPh sb="10" eb="13">
      <t>デキダカ</t>
    </rPh>
    <rPh sb="13" eb="15">
      <t>キンガク</t>
    </rPh>
    <rPh sb="15" eb="16">
      <t>ケイ</t>
    </rPh>
    <phoneticPr fontId="3"/>
  </si>
  <si>
    <t>税込今回迄累積請求金額計（調整前）</t>
    <rPh sb="0" eb="2">
      <t>ゼイコ</t>
    </rPh>
    <rPh sb="2" eb="4">
      <t>コンカイ</t>
    </rPh>
    <rPh sb="4" eb="5">
      <t>マデ</t>
    </rPh>
    <rPh sb="5" eb="7">
      <t>ルイセキ</t>
    </rPh>
    <rPh sb="7" eb="9">
      <t>セイキュウ</t>
    </rPh>
    <rPh sb="9" eb="11">
      <t>キンガク</t>
    </rPh>
    <rPh sb="11" eb="12">
      <t>ケイ</t>
    </rPh>
    <rPh sb="13" eb="15">
      <t>チョウセイ</t>
    </rPh>
    <rPh sb="15" eb="16">
      <t>マエ</t>
    </rPh>
    <phoneticPr fontId="3"/>
  </si>
  <si>
    <t>税込今回迄累積請求金額計調整額</t>
    <rPh sb="0" eb="2">
      <t>ゼイコミ</t>
    </rPh>
    <rPh sb="2" eb="4">
      <t>コンカイ</t>
    </rPh>
    <rPh sb="4" eb="5">
      <t>マデ</t>
    </rPh>
    <rPh sb="5" eb="7">
      <t>ルイセキ</t>
    </rPh>
    <rPh sb="7" eb="9">
      <t>セイキュウ</t>
    </rPh>
    <rPh sb="9" eb="11">
      <t>キンガク</t>
    </rPh>
    <rPh sb="11" eb="12">
      <t>ケイ</t>
    </rPh>
    <rPh sb="12" eb="14">
      <t>チョウセイ</t>
    </rPh>
    <rPh sb="14" eb="15">
      <t>ガク</t>
    </rPh>
    <phoneticPr fontId="3"/>
  </si>
  <si>
    <t>税込今回迄累積請求金額計</t>
    <rPh sb="0" eb="2">
      <t>ゼイコ</t>
    </rPh>
    <rPh sb="2" eb="4">
      <t>コンカイ</t>
    </rPh>
    <rPh sb="4" eb="5">
      <t>マデ</t>
    </rPh>
    <rPh sb="5" eb="7">
      <t>ルイセキ</t>
    </rPh>
    <rPh sb="7" eb="9">
      <t>セイキュウ</t>
    </rPh>
    <rPh sb="9" eb="11">
      <t>キンガク</t>
    </rPh>
    <rPh sb="11" eb="12">
      <t>ケイ</t>
    </rPh>
    <phoneticPr fontId="3"/>
  </si>
  <si>
    <t>税込前回迄累積請求金額計</t>
    <rPh sb="0" eb="2">
      <t>ゼイコ</t>
    </rPh>
    <rPh sb="2" eb="4">
      <t>ゼンカイ</t>
    </rPh>
    <rPh sb="4" eb="5">
      <t>マデ</t>
    </rPh>
    <rPh sb="5" eb="7">
      <t>ルイセキ</t>
    </rPh>
    <rPh sb="7" eb="9">
      <t>セイキュウ</t>
    </rPh>
    <rPh sb="9" eb="11">
      <t>キンガク</t>
    </rPh>
    <rPh sb="11" eb="12">
      <t>ケイ</t>
    </rPh>
    <phoneticPr fontId="3"/>
  </si>
  <si>
    <t>最終帳票金額</t>
    <rPh sb="0" eb="2">
      <t>サイシュウ</t>
    </rPh>
    <rPh sb="2" eb="4">
      <t>チョウヒョウ</t>
    </rPh>
    <rPh sb="4" eb="6">
      <t>キンガク</t>
    </rPh>
    <phoneticPr fontId="3"/>
  </si>
  <si>
    <t>出来高要請番号</t>
    <rPh sb="0" eb="3">
      <t>デキダカ</t>
    </rPh>
    <rPh sb="3" eb="5">
      <t>ヨウセイ</t>
    </rPh>
    <rPh sb="5" eb="7">
      <t>バンゴウ</t>
    </rPh>
    <phoneticPr fontId="3"/>
  </si>
  <si>
    <t xml:space="preserve">[1235] </t>
  </si>
  <si>
    <t>[1153]+[1341]</t>
  </si>
  <si>
    <t>[1335]+[1343]</t>
    <phoneticPr fontId="3"/>
  </si>
  <si>
    <t>前回の[1160]</t>
    <rPh sb="0" eb="2">
      <t>ゼンカイ</t>
    </rPh>
    <phoneticPr fontId="3"/>
  </si>
  <si>
    <t>[1160]-[1059]</t>
    <phoneticPr fontId="3"/>
  </si>
  <si>
    <t>DH001</t>
    <phoneticPr fontId="3"/>
  </si>
  <si>
    <t>[1200]</t>
    <phoneticPr fontId="3"/>
  </si>
  <si>
    <t>[1213]</t>
    <phoneticPr fontId="3"/>
  </si>
  <si>
    <t>[1214]</t>
    <phoneticPr fontId="3"/>
  </si>
  <si>
    <t>[1218]</t>
    <phoneticPr fontId="3"/>
  </si>
  <si>
    <t>[1219]</t>
    <phoneticPr fontId="3"/>
  </si>
  <si>
    <t>[1234]</t>
    <phoneticPr fontId="3"/>
  </si>
  <si>
    <t>[1235]</t>
    <phoneticPr fontId="3"/>
  </si>
  <si>
    <t>[1232]</t>
    <phoneticPr fontId="3"/>
  </si>
  <si>
    <t>[1233]</t>
    <phoneticPr fontId="3"/>
  </si>
  <si>
    <t>0001</t>
    <phoneticPr fontId="3"/>
  </si>
  <si>
    <t>共通仮設工事</t>
    <rPh sb="0" eb="2">
      <t>キョウツウ</t>
    </rPh>
    <rPh sb="2" eb="4">
      <t>カセツ</t>
    </rPh>
    <rPh sb="4" eb="6">
      <t>コウジ</t>
    </rPh>
    <phoneticPr fontId="3"/>
  </si>
  <si>
    <t>0002</t>
  </si>
  <si>
    <t>3/11　倉庫資機材移動</t>
    <rPh sb="5" eb="7">
      <t>ソウコ</t>
    </rPh>
    <rPh sb="7" eb="10">
      <t>シキザイ</t>
    </rPh>
    <rPh sb="10" eb="12">
      <t>イドウ</t>
    </rPh>
    <phoneticPr fontId="3"/>
  </si>
  <si>
    <t>鳶工</t>
    <rPh sb="0" eb="1">
      <t>トビ</t>
    </rPh>
    <rPh sb="1" eb="2">
      <t>コウ</t>
    </rPh>
    <phoneticPr fontId="3"/>
  </si>
  <si>
    <t>人</t>
    <rPh sb="0" eb="1">
      <t>ニン</t>
    </rPh>
    <phoneticPr fontId="3"/>
  </si>
  <si>
    <t>0003</t>
  </si>
  <si>
    <t>同上法定福利費</t>
    <rPh sb="0" eb="1">
      <t>ドウ</t>
    </rPh>
    <rPh sb="1" eb="2">
      <t>ウエ</t>
    </rPh>
    <rPh sb="2" eb="4">
      <t>ホウテイ</t>
    </rPh>
    <rPh sb="4" eb="6">
      <t>フクリ</t>
    </rPh>
    <rPh sb="6" eb="7">
      <t>ヒ</t>
    </rPh>
    <phoneticPr fontId="3"/>
  </si>
  <si>
    <t>式</t>
    <rPh sb="0" eb="1">
      <t>シキ</t>
    </rPh>
    <phoneticPr fontId="3"/>
  </si>
  <si>
    <t>0004</t>
  </si>
  <si>
    <t>土工</t>
    <rPh sb="0" eb="1">
      <t>ド</t>
    </rPh>
    <rPh sb="1" eb="2">
      <t>コウ</t>
    </rPh>
    <phoneticPr fontId="3"/>
  </si>
  <si>
    <t>0005</t>
  </si>
  <si>
    <t>1か月目 (初回)：出来高確認メッセージ</t>
    <rPh sb="2" eb="3">
      <t>ゲツ</t>
    </rPh>
    <rPh sb="10" eb="13">
      <t>デキダカ</t>
    </rPh>
    <rPh sb="13" eb="15">
      <t>カクニン</t>
    </rPh>
    <phoneticPr fontId="3"/>
  </si>
  <si>
    <t>[0001]</t>
    <phoneticPr fontId="3"/>
  </si>
  <si>
    <t>[1304]</t>
    <phoneticPr fontId="3"/>
  </si>
  <si>
    <t>[1313]</t>
    <phoneticPr fontId="3"/>
  </si>
  <si>
    <t>[1092]</t>
    <phoneticPr fontId="3"/>
  </si>
  <si>
    <t>[1335]+[1343]</t>
    <phoneticPr fontId="3"/>
  </si>
  <si>
    <t>[1160]-[1059]</t>
    <phoneticPr fontId="3"/>
  </si>
  <si>
    <t>DK0001</t>
    <phoneticPr fontId="3"/>
  </si>
  <si>
    <t>[1218]</t>
    <phoneticPr fontId="3"/>
  </si>
  <si>
    <t>[1234]</t>
    <phoneticPr fontId="3"/>
  </si>
  <si>
    <t>2か月目 (2回目)：出来高報告メッセージ</t>
    <rPh sb="2" eb="3">
      <t>ゲツ</t>
    </rPh>
    <rPh sb="7" eb="8">
      <t>カイ</t>
    </rPh>
    <rPh sb="8" eb="9">
      <t>メ</t>
    </rPh>
    <rPh sb="11" eb="14">
      <t>デキダカ</t>
    </rPh>
    <rPh sb="14" eb="16">
      <t>ホウコク</t>
    </rPh>
    <phoneticPr fontId="3"/>
  </si>
  <si>
    <t>[1092]</t>
    <phoneticPr fontId="3"/>
  </si>
  <si>
    <t>今回迄累積出来高金額計</t>
    <phoneticPr fontId="3"/>
  </si>
  <si>
    <t>[1335]+[1343]</t>
    <phoneticPr fontId="3"/>
  </si>
  <si>
    <t>DH0002</t>
    <phoneticPr fontId="3"/>
  </si>
  <si>
    <t>[1214]</t>
    <phoneticPr fontId="3"/>
  </si>
  <si>
    <t>[1222]</t>
    <phoneticPr fontId="3"/>
  </si>
  <si>
    <t>[1223]</t>
    <phoneticPr fontId="3"/>
  </si>
  <si>
    <t>4/6　鉄板・搬入道路清掃</t>
    <rPh sb="4" eb="6">
      <t>テッパン</t>
    </rPh>
    <rPh sb="7" eb="9">
      <t>ハンニュウ</t>
    </rPh>
    <rPh sb="9" eb="11">
      <t>ドウロ</t>
    </rPh>
    <rPh sb="11" eb="13">
      <t>セイソウ</t>
    </rPh>
    <phoneticPr fontId="3"/>
  </si>
  <si>
    <t>土工</t>
    <rPh sb="0" eb="2">
      <t>ドコウ</t>
    </rPh>
    <phoneticPr fontId="3"/>
  </si>
  <si>
    <t>4/8　各所水替え</t>
    <rPh sb="4" eb="6">
      <t>カクショ</t>
    </rPh>
    <rPh sb="6" eb="8">
      <t>ミズカ</t>
    </rPh>
    <phoneticPr fontId="3"/>
  </si>
  <si>
    <t>鳶作業</t>
    <rPh sb="0" eb="1">
      <t>トビ</t>
    </rPh>
    <rPh sb="1" eb="3">
      <t>サギョウ</t>
    </rPh>
    <phoneticPr fontId="3"/>
  </si>
  <si>
    <t>土工作業</t>
    <rPh sb="0" eb="2">
      <t>ドコウ</t>
    </rPh>
    <rPh sb="2" eb="4">
      <t>サギョウ</t>
    </rPh>
    <phoneticPr fontId="3"/>
  </si>
  <si>
    <t>3か月目 (3回目)：出来高報告メッセージ</t>
    <rPh sb="2" eb="3">
      <t>ゲツ</t>
    </rPh>
    <rPh sb="7" eb="8">
      <t>カイ</t>
    </rPh>
    <rPh sb="8" eb="9">
      <t>メ</t>
    </rPh>
    <rPh sb="11" eb="14">
      <t>デキダカ</t>
    </rPh>
    <rPh sb="14" eb="16">
      <t>ホウコク</t>
    </rPh>
    <phoneticPr fontId="3"/>
  </si>
  <si>
    <t>3か月目 (4回目)：出来高報告メッセージ</t>
    <rPh sb="2" eb="3">
      <t>ゲツ</t>
    </rPh>
    <rPh sb="7" eb="8">
      <t>カイ</t>
    </rPh>
    <rPh sb="8" eb="9">
      <t>メ</t>
    </rPh>
    <rPh sb="11" eb="14">
      <t>デキダカ</t>
    </rPh>
    <rPh sb="14" eb="16">
      <t>ホウコク</t>
    </rPh>
    <phoneticPr fontId="3"/>
  </si>
  <si>
    <t>出来高要請メッセージの利用方法について</t>
  </si>
  <si>
    <t>「出来高要請メッセージ」の利用方法についての提案　</t>
    <rPh sb="15" eb="17">
      <t>ホウホウ</t>
    </rPh>
    <rPh sb="22" eb="24">
      <t>テイアン</t>
    </rPh>
    <phoneticPr fontId="3"/>
  </si>
  <si>
    <t>2019/02/04</t>
  </si>
  <si>
    <t>■鹿島建設様　要望事項</t>
    <rPh sb="1" eb="3">
      <t>カシマ</t>
    </rPh>
    <rPh sb="3" eb="5">
      <t>ケンセツ</t>
    </rPh>
    <rPh sb="5" eb="6">
      <t>サマ</t>
    </rPh>
    <rPh sb="7" eb="9">
      <t>ヨウボウ</t>
    </rPh>
    <rPh sb="9" eb="11">
      <t>ジコウ</t>
    </rPh>
    <phoneticPr fontId="3"/>
  </si>
  <si>
    <t>・ 1 つの出来高要請メッセージに対し、複数回の出来高報告メッセージを送
信する場合は出来高調査回数をカウントアップする。（ただし、査定に伴
う再提出等は[1]データ処理No.により識別する。）</t>
  </si>
  <si>
    <t xml:space="preserve">・ [1314]請求完了区分コード「1：未精算（請求継続）」として送信された
出来高報告メッセージに対し、発注者側で「9：精算（最終回）」へ変更
して送信することを許容する。（「7：以降使用停止」を利用せずに発注者
側から出来高要請を完了させることも許容するため）
</t>
  </si>
  <si>
    <t>希望時期：2020 年3 月31 日迄</t>
  </si>
  <si>
    <t>■出来高調査回数のカウントアップ</t>
    <rPh sb="1" eb="4">
      <t>デキダカ</t>
    </rPh>
    <rPh sb="4" eb="6">
      <t>チョウサ</t>
    </rPh>
    <rPh sb="6" eb="8">
      <t>カイスウ</t>
    </rPh>
    <phoneticPr fontId="3"/>
  </si>
  <si>
    <t>ASP・ツール</t>
  </si>
  <si>
    <t>カウントアップした場合のデータイメージ</t>
    <rPh sb="9" eb="11">
      <t>バアイ</t>
    </rPh>
    <phoneticPr fontId="3"/>
  </si>
  <si>
    <t>備考</t>
    <rPh sb="0" eb="2">
      <t>ビコウ</t>
    </rPh>
    <phoneticPr fontId="3"/>
  </si>
  <si>
    <t>規約通り</t>
    <rPh sb="0" eb="2">
      <t>キヤク</t>
    </rPh>
    <rPh sb="2" eb="3">
      <t>ドオ</t>
    </rPh>
    <phoneticPr fontId="3"/>
  </si>
  <si>
    <t>鹿島案</t>
    <rPh sb="0" eb="2">
      <t>カシマ</t>
    </rPh>
    <rPh sb="2" eb="3">
      <t>アン</t>
    </rPh>
    <phoneticPr fontId="3"/>
  </si>
  <si>
    <t>参考資料通り</t>
    <rPh sb="0" eb="2">
      <t>サンコウ</t>
    </rPh>
    <rPh sb="2" eb="4">
      <t>シリョウ</t>
    </rPh>
    <rPh sb="4" eb="5">
      <t>ドオ</t>
    </rPh>
    <phoneticPr fontId="3"/>
  </si>
  <si>
    <t>CIWEB</t>
  </si>
  <si>
    <t>〇</t>
  </si>
  <si>
    <t>ー</t>
  </si>
  <si>
    <t>WEBCON</t>
  </si>
  <si>
    <t>△</t>
  </si>
  <si>
    <t>出来高要請から手動でカウントアップする</t>
    <rPh sb="0" eb="3">
      <t>デキダカ</t>
    </rPh>
    <rPh sb="3" eb="5">
      <t>ヨウセイ</t>
    </rPh>
    <rPh sb="7" eb="9">
      <t>シュドウ</t>
    </rPh>
    <phoneticPr fontId="3"/>
  </si>
  <si>
    <t>LiteS Nav</t>
  </si>
  <si>
    <t>LiteS Neo</t>
  </si>
  <si>
    <t>■出来高確認での精算</t>
    <rPh sb="1" eb="4">
      <t>デキダカ</t>
    </rPh>
    <rPh sb="4" eb="6">
      <t>カクニン</t>
    </rPh>
    <rPh sb="8" eb="10">
      <t>セイサン</t>
    </rPh>
    <phoneticPr fontId="3"/>
  </si>
  <si>
    <t>発注者側で「9：精算（最終回）」</t>
  </si>
  <si>
    <t>対応可否</t>
    <rPh sb="0" eb="2">
      <t>タイオウ</t>
    </rPh>
    <rPh sb="2" eb="4">
      <t>カヒ</t>
    </rPh>
    <phoneticPr fontId="3"/>
  </si>
  <si>
    <t>出来高確認から出来高報告を作成不可</t>
    <rPh sb="0" eb="3">
      <t>デキダカ</t>
    </rPh>
    <rPh sb="3" eb="5">
      <t>カクニン</t>
    </rPh>
    <rPh sb="7" eb="10">
      <t>デキダカ</t>
    </rPh>
    <rPh sb="10" eb="12">
      <t>ホウコク</t>
    </rPh>
    <rPh sb="13" eb="15">
      <t>サクセイ</t>
    </rPh>
    <rPh sb="15" eb="17">
      <t>フカ</t>
    </rPh>
    <phoneticPr fontId="3"/>
  </si>
  <si>
    <t>※規約通り：次月、出来高確認もしくは請求から出来高報告の作成ができない</t>
    <rPh sb="1" eb="3">
      <t>キヤク</t>
    </rPh>
    <rPh sb="3" eb="4">
      <t>トオ</t>
    </rPh>
    <rPh sb="6" eb="8">
      <t>ジゲツ</t>
    </rPh>
    <rPh sb="9" eb="12">
      <t>デキダカ</t>
    </rPh>
    <rPh sb="12" eb="14">
      <t>カクニン</t>
    </rPh>
    <rPh sb="18" eb="20">
      <t>セイキュウ</t>
    </rPh>
    <rPh sb="22" eb="25">
      <t>デキダカ</t>
    </rPh>
    <rPh sb="25" eb="27">
      <t>ホウコク</t>
    </rPh>
    <rPh sb="28" eb="30">
      <t>サクセイ</t>
    </rPh>
    <phoneticPr fontId="3"/>
  </si>
  <si>
    <t>※対応可否：2020 年3 月31 日迄に対応可〇、否×を記入</t>
    <rPh sb="21" eb="23">
      <t>タイオウ</t>
    </rPh>
    <rPh sb="23" eb="24">
      <t>カ</t>
    </rPh>
    <rPh sb="26" eb="27">
      <t>イナ</t>
    </rPh>
    <rPh sb="29" eb="31">
      <t>キニュウ</t>
    </rPh>
    <phoneticPr fontId="3"/>
  </si>
  <si>
    <t>【結論】</t>
    <rPh sb="1" eb="3">
      <t>ケツロン</t>
    </rPh>
    <phoneticPr fontId="3"/>
  </si>
  <si>
    <t>・原則、出来高要請は規約通りの運用とする。</t>
    <rPh sb="1" eb="3">
      <t>ゲンソク</t>
    </rPh>
    <rPh sb="4" eb="7">
      <t>デキダカ</t>
    </rPh>
    <rPh sb="7" eb="9">
      <t>ヨウセイ</t>
    </rPh>
    <rPh sb="10" eb="12">
      <t>キヤク</t>
    </rPh>
    <rPh sb="12" eb="13">
      <t>ドオ</t>
    </rPh>
    <rPh sb="15" eb="17">
      <t>ウンヨウ</t>
    </rPh>
    <phoneticPr fontId="3"/>
  </si>
  <si>
    <t>・鹿島建設様にて規約通りの運用で対応できるか？検討する→規約通りの運用とする</t>
    <rPh sb="1" eb="3">
      <t>カシマ</t>
    </rPh>
    <rPh sb="3" eb="5">
      <t>ケンセツ</t>
    </rPh>
    <rPh sb="5" eb="6">
      <t>ザマ</t>
    </rPh>
    <rPh sb="8" eb="10">
      <t>キヤク</t>
    </rPh>
    <rPh sb="10" eb="11">
      <t>ドオ</t>
    </rPh>
    <rPh sb="13" eb="15">
      <t>ウンヨウ</t>
    </rPh>
    <rPh sb="16" eb="18">
      <t>タイオウ</t>
    </rPh>
    <rPh sb="23" eb="25">
      <t>ケントウ</t>
    </rPh>
    <rPh sb="28" eb="30">
      <t>キヤク</t>
    </rPh>
    <rPh sb="30" eb="31">
      <t>ドオ</t>
    </rPh>
    <rPh sb="33" eb="35">
      <t>ウンヨウ</t>
    </rPh>
    <phoneticPr fontId="3"/>
  </si>
  <si>
    <t>・・出来高調査回数のカウントアップ方法は、鹿島建設様の検討結果を受け、修正するか？検討する→規約通りの運用とする</t>
    <rPh sb="2" eb="5">
      <t>デキダカ</t>
    </rPh>
    <rPh sb="5" eb="7">
      <t>チョウサ</t>
    </rPh>
    <rPh sb="7" eb="9">
      <t>カイスウ</t>
    </rPh>
    <rPh sb="17" eb="19">
      <t>ホウホウ</t>
    </rPh>
    <rPh sb="21" eb="23">
      <t>カシマ</t>
    </rPh>
    <rPh sb="23" eb="25">
      <t>ケンセツ</t>
    </rPh>
    <rPh sb="25" eb="26">
      <t>サマ</t>
    </rPh>
    <rPh sb="27" eb="29">
      <t>ケントウ</t>
    </rPh>
    <rPh sb="29" eb="31">
      <t>ケッカ</t>
    </rPh>
    <rPh sb="32" eb="33">
      <t>ウ</t>
    </rPh>
    <rPh sb="35" eb="37">
      <t>シュウセイ</t>
    </rPh>
    <rPh sb="41" eb="43">
      <t>ケントウ</t>
    </rPh>
    <rPh sb="46" eb="48">
      <t>キヤク</t>
    </rPh>
    <rPh sb="48" eb="49">
      <t>ドオ</t>
    </rPh>
    <rPh sb="51" eb="53">
      <t>ウンヨウ</t>
    </rPh>
    <phoneticPr fontId="3"/>
  </si>
  <si>
    <t>・参考資料の取り扱いは、次期に検討する→規約通り以外の記載を削除する</t>
    <rPh sb="1" eb="3">
      <t>サンコウ</t>
    </rPh>
    <rPh sb="3" eb="5">
      <t>シリョウ</t>
    </rPh>
    <rPh sb="6" eb="7">
      <t>ト</t>
    </rPh>
    <rPh sb="8" eb="9">
      <t>アツカ</t>
    </rPh>
    <rPh sb="12" eb="14">
      <t>ジキ</t>
    </rPh>
    <rPh sb="15" eb="17">
      <t>ケントウ</t>
    </rPh>
    <rPh sb="20" eb="22">
      <t>キヤク</t>
    </rPh>
    <rPh sb="22" eb="23">
      <t>ドオ</t>
    </rPh>
    <rPh sb="24" eb="26">
      <t>イガイ</t>
    </rPh>
    <rPh sb="27" eb="29">
      <t>キサイ</t>
    </rPh>
    <rPh sb="30" eb="32">
      <t>サクジョ</t>
    </rPh>
    <phoneticPr fontId="3"/>
  </si>
  <si>
    <t>[1312]</t>
  </si>
  <si>
    <t>[1109]*1.1</t>
    <phoneticPr fontId="3"/>
  </si>
  <si>
    <t>0006</t>
  </si>
  <si>
    <t>0007</t>
  </si>
  <si>
    <t>0008</t>
  </si>
  <si>
    <t>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</si>
</sst>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indexed="9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9"/>
      <name val="メイリオ"/>
      <family val="3"/>
      <charset val="128"/>
    </font>
    <font>
      <sz val="10"/>
      <name val="メイリオ"/>
      <family val="3"/>
      <charset val="128"/>
    </font>
    <font>
      <sz val="11"/>
      <color theme="1"/>
      <name val="メイリオ"/>
      <family val="3"/>
      <charset val="128"/>
    </font>
    <font>
      <sz val="6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6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6"/>
      <color theme="1"/>
      <name val="メイリオ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32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5" fillId="2" borderId="0" xfId="0" applyFont="1" applyFill="1" applyAlignment="1"/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7" fillId="0" borderId="4" xfId="0" quotePrefix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5" borderId="4" xfId="0" quotePrefix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0" xfId="0" quotePrefix="1" applyFont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7" fillId="7" borderId="4" xfId="0" quotePrefix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8" fontId="7" fillId="0" borderId="4" xfId="1" applyFont="1" applyBorder="1" applyAlignment="1">
      <alignment horizontal="center" vertical="center"/>
    </xf>
    <xf numFmtId="38" fontId="7" fillId="0" borderId="4" xfId="1" applyFont="1" applyBorder="1" applyAlignment="1">
      <alignment horizontal="center" vertical="center" wrapText="1"/>
    </xf>
    <xf numFmtId="38" fontId="7" fillId="0" borderId="0" xfId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vertical="top"/>
    </xf>
    <xf numFmtId="0" fontId="10" fillId="0" borderId="5" xfId="0" applyFont="1" applyBorder="1" applyAlignment="1">
      <alignment vertical="top"/>
    </xf>
    <xf numFmtId="0" fontId="11" fillId="0" borderId="5" xfId="0" applyFont="1" applyBorder="1" applyAlignment="1">
      <alignment vertical="top"/>
    </xf>
    <xf numFmtId="0" fontId="11" fillId="0" borderId="0" xfId="0" quotePrefix="1" applyFont="1" applyAlignment="1">
      <alignment horizontal="right" vertical="top"/>
    </xf>
    <xf numFmtId="0" fontId="12" fillId="0" borderId="0" xfId="0" applyFont="1" applyAlignment="1">
      <alignment vertical="top"/>
    </xf>
    <xf numFmtId="0" fontId="11" fillId="0" borderId="0" xfId="0" applyFont="1">
      <alignment vertical="center"/>
    </xf>
    <xf numFmtId="0" fontId="11" fillId="9" borderId="9" xfId="0" applyFont="1" applyFill="1" applyBorder="1">
      <alignment vertical="center"/>
    </xf>
    <xf numFmtId="0" fontId="11" fillId="9" borderId="10" xfId="0" applyFont="1" applyFill="1" applyBorder="1">
      <alignment vertical="center"/>
    </xf>
    <xf numFmtId="0" fontId="11" fillId="9" borderId="11" xfId="0" applyFont="1" applyFill="1" applyBorder="1">
      <alignment vertical="center"/>
    </xf>
    <xf numFmtId="0" fontId="11" fillId="0" borderId="36" xfId="0" applyFont="1" applyBorder="1">
      <alignment vertical="center"/>
    </xf>
    <xf numFmtId="0" fontId="11" fillId="0" borderId="37" xfId="0" applyFont="1" applyBorder="1">
      <alignment vertical="center"/>
    </xf>
    <xf numFmtId="0" fontId="11" fillId="0" borderId="19" xfId="0" applyFont="1" applyBorder="1">
      <alignment vertical="center"/>
    </xf>
    <xf numFmtId="0" fontId="11" fillId="0" borderId="20" xfId="0" applyFont="1" applyBorder="1">
      <alignment vertical="center"/>
    </xf>
    <xf numFmtId="0" fontId="11" fillId="0" borderId="21" xfId="0" applyFont="1" applyBorder="1">
      <alignment vertical="center"/>
    </xf>
    <xf numFmtId="0" fontId="13" fillId="0" borderId="0" xfId="0" applyFont="1">
      <alignment vertical="center"/>
    </xf>
    <xf numFmtId="0" fontId="7" fillId="6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11" fillId="8" borderId="12" xfId="0" applyFont="1" applyFill="1" applyBorder="1" applyAlignment="1">
      <alignment horizontal="center" vertical="center"/>
    </xf>
    <xf numFmtId="0" fontId="11" fillId="8" borderId="13" xfId="0" applyFont="1" applyFill="1" applyBorder="1" applyAlignment="1">
      <alignment horizontal="center" vertical="center"/>
    </xf>
    <xf numFmtId="0" fontId="11" fillId="8" borderId="14" xfId="0" applyFont="1" applyFill="1" applyBorder="1" applyAlignment="1">
      <alignment horizontal="center" vertical="center"/>
    </xf>
    <xf numFmtId="0" fontId="11" fillId="8" borderId="19" xfId="0" applyFont="1" applyFill="1" applyBorder="1" applyAlignment="1">
      <alignment horizontal="center" vertical="center"/>
    </xf>
    <xf numFmtId="0" fontId="11" fillId="8" borderId="20" xfId="0" applyFont="1" applyFill="1" applyBorder="1" applyAlignment="1">
      <alignment horizontal="center" vertical="center"/>
    </xf>
    <xf numFmtId="0" fontId="11" fillId="8" borderId="21" xfId="0" applyFont="1" applyFill="1" applyBorder="1" applyAlignment="1">
      <alignment horizontal="center" vertical="center"/>
    </xf>
    <xf numFmtId="0" fontId="11" fillId="8" borderId="18" xfId="0" applyFont="1" applyFill="1" applyBorder="1" applyAlignment="1">
      <alignment horizontal="center" vertical="center"/>
    </xf>
    <xf numFmtId="0" fontId="11" fillId="8" borderId="16" xfId="0" applyFont="1" applyFill="1" applyBorder="1" applyAlignment="1">
      <alignment horizontal="center" vertical="center"/>
    </xf>
    <xf numFmtId="0" fontId="11" fillId="8" borderId="17" xfId="0" applyFont="1" applyFill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2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11" fillId="0" borderId="2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29" xfId="0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32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11" fillId="0" borderId="26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27" xfId="0" applyFont="1" applyBorder="1" applyAlignment="1">
      <alignment horizontal="left" vertical="center"/>
    </xf>
    <xf numFmtId="0" fontId="11" fillId="8" borderId="6" xfId="0" applyFont="1" applyFill="1" applyBorder="1" applyAlignment="1">
      <alignment horizontal="center" vertical="center"/>
    </xf>
    <xf numFmtId="0" fontId="11" fillId="8" borderId="7" xfId="0" applyFont="1" applyFill="1" applyBorder="1" applyAlignment="1">
      <alignment horizontal="center" vertical="center"/>
    </xf>
    <xf numFmtId="0" fontId="11" fillId="8" borderId="8" xfId="0" applyFont="1" applyFill="1" applyBorder="1" applyAlignment="1">
      <alignment horizontal="center" vertical="center"/>
    </xf>
    <xf numFmtId="0" fontId="11" fillId="8" borderId="15" xfId="0" applyFont="1" applyFill="1" applyBorder="1" applyAlignment="1">
      <alignment horizontal="center" vertical="center"/>
    </xf>
    <xf numFmtId="0" fontId="11" fillId="8" borderId="35" xfId="0" applyFont="1" applyFill="1" applyBorder="1" applyAlignment="1">
      <alignment horizontal="center" vertical="center"/>
    </xf>
    <xf numFmtId="0" fontId="11" fillId="8" borderId="9" xfId="0" applyFont="1" applyFill="1" applyBorder="1" applyAlignment="1">
      <alignment horizontal="center" vertical="center"/>
    </xf>
    <xf numFmtId="0" fontId="11" fillId="8" borderId="10" xfId="0" applyFont="1" applyFill="1" applyBorder="1" applyAlignment="1">
      <alignment horizontal="center" vertical="center"/>
    </xf>
    <xf numFmtId="0" fontId="11" fillId="8" borderId="1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9</xdr:row>
      <xdr:rowOff>647700</xdr:rowOff>
    </xdr:from>
    <xdr:to>
      <xdr:col>7</xdr:col>
      <xdr:colOff>447675</xdr:colOff>
      <xdr:row>10</xdr:row>
      <xdr:rowOff>186360</xdr:rowOff>
    </xdr:to>
    <xdr:sp macro="" textlink="">
      <xdr:nvSpPr>
        <xdr:cNvPr id="3" name="吹き出し: 折線 2">
          <a:extLst>
            <a:ext uri="{FF2B5EF4-FFF2-40B4-BE49-F238E27FC236}">
              <a16:creationId xmlns:a16="http://schemas.microsoft.com/office/drawing/2014/main" id="{E0005464-F35E-4BBC-8272-EA6F20C27911}"/>
            </a:ext>
          </a:extLst>
        </xdr:cNvPr>
        <xdr:cNvSpPr/>
      </xdr:nvSpPr>
      <xdr:spPr>
        <a:xfrm>
          <a:off x="3171825" y="2943225"/>
          <a:ext cx="1304925" cy="253035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148691"/>
            <a:gd name="adj6" fmla="val -16178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出来高要請番号</a:t>
          </a:r>
        </a:p>
      </xdr:txBody>
    </xdr:sp>
    <xdr:clientData/>
  </xdr:twoCellAnchor>
  <xdr:twoCellAnchor>
    <xdr:from>
      <xdr:col>4</xdr:col>
      <xdr:colOff>495300</xdr:colOff>
      <xdr:row>23</xdr:row>
      <xdr:rowOff>1104900</xdr:rowOff>
    </xdr:from>
    <xdr:to>
      <xdr:col>6</xdr:col>
      <xdr:colOff>485775</xdr:colOff>
      <xdr:row>24</xdr:row>
      <xdr:rowOff>167310</xdr:rowOff>
    </xdr:to>
    <xdr:sp macro="" textlink="">
      <xdr:nvSpPr>
        <xdr:cNvPr id="5" name="吹き出し: 折線 4">
          <a:extLst>
            <a:ext uri="{FF2B5EF4-FFF2-40B4-BE49-F238E27FC236}">
              <a16:creationId xmlns:a16="http://schemas.microsoft.com/office/drawing/2014/main" id="{34694188-3639-4D00-8E16-B71C330381AA}"/>
            </a:ext>
          </a:extLst>
        </xdr:cNvPr>
        <xdr:cNvSpPr/>
      </xdr:nvSpPr>
      <xdr:spPr>
        <a:xfrm>
          <a:off x="2552700" y="8010525"/>
          <a:ext cx="1304925" cy="253035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148691"/>
            <a:gd name="adj6" fmla="val -16178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出来高報告番号</a:t>
          </a:r>
        </a:p>
      </xdr:txBody>
    </xdr:sp>
    <xdr:clientData/>
  </xdr:twoCellAnchor>
  <xdr:twoCellAnchor>
    <xdr:from>
      <xdr:col>4</xdr:col>
      <xdr:colOff>400050</xdr:colOff>
      <xdr:row>41</xdr:row>
      <xdr:rowOff>1038225</xdr:rowOff>
    </xdr:from>
    <xdr:to>
      <xdr:col>6</xdr:col>
      <xdr:colOff>390525</xdr:colOff>
      <xdr:row>42</xdr:row>
      <xdr:rowOff>100635</xdr:rowOff>
    </xdr:to>
    <xdr:sp macro="" textlink="">
      <xdr:nvSpPr>
        <xdr:cNvPr id="6" name="吹き出し: 折線 5">
          <a:extLst>
            <a:ext uri="{FF2B5EF4-FFF2-40B4-BE49-F238E27FC236}">
              <a16:creationId xmlns:a16="http://schemas.microsoft.com/office/drawing/2014/main" id="{1FD71952-A56A-4E53-9EE0-36439AA12FF0}"/>
            </a:ext>
          </a:extLst>
        </xdr:cNvPr>
        <xdr:cNvSpPr/>
      </xdr:nvSpPr>
      <xdr:spPr>
        <a:xfrm>
          <a:off x="2457450" y="15173325"/>
          <a:ext cx="1304925" cy="253035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148691"/>
            <a:gd name="adj6" fmla="val -16178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出来高確認番号</a:t>
          </a:r>
        </a:p>
      </xdr:txBody>
    </xdr:sp>
    <xdr:clientData/>
  </xdr:twoCellAnchor>
  <xdr:twoCellAnchor>
    <xdr:from>
      <xdr:col>5</xdr:col>
      <xdr:colOff>371475</xdr:colOff>
      <xdr:row>43</xdr:row>
      <xdr:rowOff>381000</xdr:rowOff>
    </xdr:from>
    <xdr:to>
      <xdr:col>7</xdr:col>
      <xdr:colOff>361950</xdr:colOff>
      <xdr:row>44</xdr:row>
      <xdr:rowOff>157785</xdr:rowOff>
    </xdr:to>
    <xdr:sp macro="" textlink="">
      <xdr:nvSpPr>
        <xdr:cNvPr id="7" name="吹き出し: 折線 6">
          <a:extLst>
            <a:ext uri="{FF2B5EF4-FFF2-40B4-BE49-F238E27FC236}">
              <a16:creationId xmlns:a16="http://schemas.microsoft.com/office/drawing/2014/main" id="{50B51D03-88E9-4FD1-BDD8-3EF36456B5DC}"/>
            </a:ext>
          </a:extLst>
        </xdr:cNvPr>
        <xdr:cNvSpPr/>
      </xdr:nvSpPr>
      <xdr:spPr>
        <a:xfrm>
          <a:off x="3086100" y="15944850"/>
          <a:ext cx="1304925" cy="253035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-16938"/>
            <a:gd name="adj6" fmla="val -15448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出来高報告番号</a:t>
          </a:r>
        </a:p>
      </xdr:txBody>
    </xdr:sp>
    <xdr:clientData/>
  </xdr:twoCellAnchor>
  <xdr:twoCellAnchor>
    <xdr:from>
      <xdr:col>4</xdr:col>
      <xdr:colOff>495300</xdr:colOff>
      <xdr:row>60</xdr:row>
      <xdr:rowOff>1123950</xdr:rowOff>
    </xdr:from>
    <xdr:to>
      <xdr:col>6</xdr:col>
      <xdr:colOff>485775</xdr:colOff>
      <xdr:row>61</xdr:row>
      <xdr:rowOff>186360</xdr:rowOff>
    </xdr:to>
    <xdr:sp macro="" textlink="">
      <xdr:nvSpPr>
        <xdr:cNvPr id="8" name="吹き出し: 折線 7">
          <a:extLst>
            <a:ext uri="{FF2B5EF4-FFF2-40B4-BE49-F238E27FC236}">
              <a16:creationId xmlns:a16="http://schemas.microsoft.com/office/drawing/2014/main" id="{A9032F8A-9197-43BF-9648-F25C276C71DB}"/>
            </a:ext>
          </a:extLst>
        </xdr:cNvPr>
        <xdr:cNvSpPr/>
      </xdr:nvSpPr>
      <xdr:spPr>
        <a:xfrm>
          <a:off x="2552700" y="22250400"/>
          <a:ext cx="1304925" cy="253035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133634"/>
            <a:gd name="adj6" fmla="val -16178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出来高報告番号</a:t>
          </a:r>
        </a:p>
      </xdr:txBody>
    </xdr:sp>
    <xdr:clientData/>
  </xdr:twoCellAnchor>
  <xdr:twoCellAnchor>
    <xdr:from>
      <xdr:col>5</xdr:col>
      <xdr:colOff>625928</xdr:colOff>
      <xdr:row>72</xdr:row>
      <xdr:rowOff>136072</xdr:rowOff>
    </xdr:from>
    <xdr:to>
      <xdr:col>9</xdr:col>
      <xdr:colOff>349249</xdr:colOff>
      <xdr:row>74</xdr:row>
      <xdr:rowOff>86121</xdr:rowOff>
    </xdr:to>
    <xdr:sp macro="" textlink="">
      <xdr:nvSpPr>
        <xdr:cNvPr id="9" name="吹き出し: 折線 8">
          <a:extLst>
            <a:ext uri="{FF2B5EF4-FFF2-40B4-BE49-F238E27FC236}">
              <a16:creationId xmlns:a16="http://schemas.microsoft.com/office/drawing/2014/main" id="{2A6532B3-CC83-4C3A-9C94-732643D3A6B0}"/>
            </a:ext>
          </a:extLst>
        </xdr:cNvPr>
        <xdr:cNvSpPr/>
      </xdr:nvSpPr>
      <xdr:spPr>
        <a:xfrm>
          <a:off x="3335261" y="26774322"/>
          <a:ext cx="2485571" cy="436882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-15526"/>
            <a:gd name="adj6" fmla="val -20375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取引内容（内訳明細）が同じ案件</a:t>
          </a:r>
        </a:p>
      </xdr:txBody>
    </xdr:sp>
    <xdr:clientData/>
  </xdr:twoCellAnchor>
  <xdr:twoCellAnchor>
    <xdr:from>
      <xdr:col>11</xdr:col>
      <xdr:colOff>2721</xdr:colOff>
      <xdr:row>72</xdr:row>
      <xdr:rowOff>152400</xdr:rowOff>
    </xdr:from>
    <xdr:to>
      <xdr:col>13</xdr:col>
      <xdr:colOff>598714</xdr:colOff>
      <xdr:row>74</xdr:row>
      <xdr:rowOff>99274</xdr:rowOff>
    </xdr:to>
    <xdr:sp macro="" textlink="">
      <xdr:nvSpPr>
        <xdr:cNvPr id="10" name="吹き出し: 折線 9">
          <a:extLst>
            <a:ext uri="{FF2B5EF4-FFF2-40B4-BE49-F238E27FC236}">
              <a16:creationId xmlns:a16="http://schemas.microsoft.com/office/drawing/2014/main" id="{81746995-FC34-4E80-8438-07980DD05633}"/>
            </a:ext>
          </a:extLst>
        </xdr:cNvPr>
        <xdr:cNvSpPr/>
      </xdr:nvSpPr>
      <xdr:spPr>
        <a:xfrm>
          <a:off x="6751864" y="26849614"/>
          <a:ext cx="1902279" cy="436731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-15526"/>
            <a:gd name="adj6" fmla="val -20375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数量が累積出来高に反映</a:t>
          </a:r>
        </a:p>
      </xdr:txBody>
    </xdr:sp>
    <xdr:clientData/>
  </xdr:twoCellAnchor>
  <xdr:twoCellAnchor>
    <xdr:from>
      <xdr:col>4</xdr:col>
      <xdr:colOff>353786</xdr:colOff>
      <xdr:row>81</xdr:row>
      <xdr:rowOff>1129393</xdr:rowOff>
    </xdr:from>
    <xdr:to>
      <xdr:col>6</xdr:col>
      <xdr:colOff>344261</xdr:colOff>
      <xdr:row>82</xdr:row>
      <xdr:rowOff>191802</xdr:rowOff>
    </xdr:to>
    <xdr:sp macro="" textlink="">
      <xdr:nvSpPr>
        <xdr:cNvPr id="11" name="吹き出し: 折線 10">
          <a:extLst>
            <a:ext uri="{FF2B5EF4-FFF2-40B4-BE49-F238E27FC236}">
              <a16:creationId xmlns:a16="http://schemas.microsoft.com/office/drawing/2014/main" id="{BEB04074-59CB-4DC7-AB8F-0630F725DC15}"/>
            </a:ext>
          </a:extLst>
        </xdr:cNvPr>
        <xdr:cNvSpPr/>
      </xdr:nvSpPr>
      <xdr:spPr>
        <a:xfrm>
          <a:off x="2394857" y="30099000"/>
          <a:ext cx="1296761" cy="259838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133634"/>
            <a:gd name="adj6" fmla="val -16178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出来高報告番号</a:t>
          </a:r>
        </a:p>
      </xdr:txBody>
    </xdr:sp>
    <xdr:clientData/>
  </xdr:twoCellAnchor>
  <xdr:twoCellAnchor>
    <xdr:from>
      <xdr:col>5</xdr:col>
      <xdr:colOff>561067</xdr:colOff>
      <xdr:row>93</xdr:row>
      <xdr:rowOff>112032</xdr:rowOff>
    </xdr:from>
    <xdr:to>
      <xdr:col>9</xdr:col>
      <xdr:colOff>338666</xdr:colOff>
      <xdr:row>95</xdr:row>
      <xdr:rowOff>55731</xdr:rowOff>
    </xdr:to>
    <xdr:sp macro="" textlink="">
      <xdr:nvSpPr>
        <xdr:cNvPr id="12" name="吹き出し: 折線 11">
          <a:extLst>
            <a:ext uri="{FF2B5EF4-FFF2-40B4-BE49-F238E27FC236}">
              <a16:creationId xmlns:a16="http://schemas.microsoft.com/office/drawing/2014/main" id="{E3874349-0839-4A5D-B2A0-969E0FD235D9}"/>
            </a:ext>
          </a:extLst>
        </xdr:cNvPr>
        <xdr:cNvSpPr/>
      </xdr:nvSpPr>
      <xdr:spPr>
        <a:xfrm>
          <a:off x="3270400" y="34296199"/>
          <a:ext cx="2539849" cy="430532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-15526"/>
            <a:gd name="adj6" fmla="val -20375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取引内容（内訳明細）が同じ案件</a:t>
          </a:r>
        </a:p>
      </xdr:txBody>
    </xdr:sp>
    <xdr:clientData/>
  </xdr:twoCellAnchor>
  <xdr:twoCellAnchor>
    <xdr:from>
      <xdr:col>10</xdr:col>
      <xdr:colOff>587828</xdr:colOff>
      <xdr:row>93</xdr:row>
      <xdr:rowOff>125185</xdr:rowOff>
    </xdr:from>
    <xdr:to>
      <xdr:col>13</xdr:col>
      <xdr:colOff>530678</xdr:colOff>
      <xdr:row>95</xdr:row>
      <xdr:rowOff>72059</xdr:rowOff>
    </xdr:to>
    <xdr:sp macro="" textlink="">
      <xdr:nvSpPr>
        <xdr:cNvPr id="13" name="吹き出し: 折線 12">
          <a:extLst>
            <a:ext uri="{FF2B5EF4-FFF2-40B4-BE49-F238E27FC236}">
              <a16:creationId xmlns:a16="http://schemas.microsoft.com/office/drawing/2014/main" id="{DDC1C616-2EC2-4041-B72D-055FE5ED6F18}"/>
            </a:ext>
          </a:extLst>
        </xdr:cNvPr>
        <xdr:cNvSpPr/>
      </xdr:nvSpPr>
      <xdr:spPr>
        <a:xfrm>
          <a:off x="6683828" y="34387971"/>
          <a:ext cx="1902279" cy="436731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-15526"/>
            <a:gd name="adj6" fmla="val -20375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数量が累積出来高に反映</a:t>
          </a:r>
        </a:p>
      </xdr:txBody>
    </xdr:sp>
    <xdr:clientData/>
  </xdr:twoCellAnchor>
  <xdr:twoCellAnchor>
    <xdr:from>
      <xdr:col>7</xdr:col>
      <xdr:colOff>465364</xdr:colOff>
      <xdr:row>81</xdr:row>
      <xdr:rowOff>1132114</xdr:rowOff>
    </xdr:from>
    <xdr:to>
      <xdr:col>9</xdr:col>
      <xdr:colOff>319768</xdr:colOff>
      <xdr:row>82</xdr:row>
      <xdr:rowOff>194523</xdr:rowOff>
    </xdr:to>
    <xdr:sp macro="" textlink="">
      <xdr:nvSpPr>
        <xdr:cNvPr id="14" name="吹き出し: 折線 13">
          <a:extLst>
            <a:ext uri="{FF2B5EF4-FFF2-40B4-BE49-F238E27FC236}">
              <a16:creationId xmlns:a16="http://schemas.microsoft.com/office/drawing/2014/main" id="{C38E7CB4-90FD-4415-9583-E22F41DC0AD9}"/>
            </a:ext>
          </a:extLst>
        </xdr:cNvPr>
        <xdr:cNvSpPr/>
      </xdr:nvSpPr>
      <xdr:spPr>
        <a:xfrm>
          <a:off x="4465864" y="30101721"/>
          <a:ext cx="1296761" cy="259838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133634"/>
            <a:gd name="adj6" fmla="val -16178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出来高要請番号</a:t>
          </a:r>
        </a:p>
      </xdr:txBody>
    </xdr:sp>
    <xdr:clientData/>
  </xdr:twoCellAnchor>
  <xdr:twoCellAnchor>
    <xdr:from>
      <xdr:col>4</xdr:col>
      <xdr:colOff>462643</xdr:colOff>
      <xdr:row>101</xdr:row>
      <xdr:rowOff>1143000</xdr:rowOff>
    </xdr:from>
    <xdr:to>
      <xdr:col>6</xdr:col>
      <xdr:colOff>453118</xdr:colOff>
      <xdr:row>102</xdr:row>
      <xdr:rowOff>205409</xdr:rowOff>
    </xdr:to>
    <xdr:sp macro="" textlink="">
      <xdr:nvSpPr>
        <xdr:cNvPr id="15" name="吹き出し: 折線 14">
          <a:extLst>
            <a:ext uri="{FF2B5EF4-FFF2-40B4-BE49-F238E27FC236}">
              <a16:creationId xmlns:a16="http://schemas.microsoft.com/office/drawing/2014/main" id="{C9F720C6-A0C2-431C-BA61-FBAF53DF269D}"/>
            </a:ext>
          </a:extLst>
        </xdr:cNvPr>
        <xdr:cNvSpPr/>
      </xdr:nvSpPr>
      <xdr:spPr>
        <a:xfrm>
          <a:off x="2503714" y="37433250"/>
          <a:ext cx="1296761" cy="259838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133634"/>
            <a:gd name="adj6" fmla="val -16178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出来高報告番号</a:t>
          </a:r>
        </a:p>
      </xdr:txBody>
    </xdr:sp>
    <xdr:clientData/>
  </xdr:twoCellAnchor>
  <xdr:twoCellAnchor>
    <xdr:from>
      <xdr:col>7</xdr:col>
      <xdr:colOff>489857</xdr:colOff>
      <xdr:row>101</xdr:row>
      <xdr:rowOff>1143000</xdr:rowOff>
    </xdr:from>
    <xdr:to>
      <xdr:col>9</xdr:col>
      <xdr:colOff>344261</xdr:colOff>
      <xdr:row>102</xdr:row>
      <xdr:rowOff>205409</xdr:rowOff>
    </xdr:to>
    <xdr:sp macro="" textlink="">
      <xdr:nvSpPr>
        <xdr:cNvPr id="16" name="吹き出し: 折線 15">
          <a:extLst>
            <a:ext uri="{FF2B5EF4-FFF2-40B4-BE49-F238E27FC236}">
              <a16:creationId xmlns:a16="http://schemas.microsoft.com/office/drawing/2014/main" id="{50BFB85F-8250-447B-8A69-A9B3FC3B2C53}"/>
            </a:ext>
          </a:extLst>
        </xdr:cNvPr>
        <xdr:cNvSpPr/>
      </xdr:nvSpPr>
      <xdr:spPr>
        <a:xfrm>
          <a:off x="4490357" y="37433250"/>
          <a:ext cx="1296761" cy="259838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133634"/>
            <a:gd name="adj6" fmla="val -16178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出来高要請番号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314325</xdr:colOff>
      <xdr:row>69</xdr:row>
      <xdr:rowOff>38101</xdr:rowOff>
    </xdr:from>
    <xdr:ext cx="2162175" cy="95249"/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601200" y="26174701"/>
          <a:ext cx="2162175" cy="95249"/>
        </a:xfrm>
        <a:prstGeom prst="wedgeRectCallout">
          <a:avLst>
            <a:gd name="adj1" fmla="val -365314"/>
            <a:gd name="adj2" fmla="val 1328554"/>
          </a:avLst>
        </a:prstGeom>
        <a:solidFill>
          <a:schemeClr val="bg1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noAutofit/>
        </a:bodyPr>
        <a:lstStyle/>
        <a:p>
          <a:pPr algn="l"/>
          <a:endParaRPr kumimoji="1" lang="ja-JP" altLang="en-US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  <xdr:oneCellAnchor>
    <xdr:from>
      <xdr:col>15</xdr:col>
      <xdr:colOff>184150</xdr:colOff>
      <xdr:row>68</xdr:row>
      <xdr:rowOff>285750</xdr:rowOff>
    </xdr:from>
    <xdr:ext cx="3438525" cy="825867"/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518650" y="25876250"/>
          <a:ext cx="3438525" cy="825867"/>
        </a:xfrm>
        <a:prstGeom prst="wedgeRectCallout">
          <a:avLst>
            <a:gd name="adj1" fmla="val -247425"/>
            <a:gd name="adj2" fmla="val -16777"/>
          </a:avLst>
        </a:prstGeom>
        <a:solidFill>
          <a:schemeClr val="bg1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この例では、</a:t>
          </a:r>
          <a:endParaRPr kumimoji="1"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ヶ月目に、倉庫資機材移動にて鳶工と土工</a:t>
          </a:r>
          <a:endParaRPr kumimoji="1" lang="en-US" altLang="ja-JP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ヶ月目に、倉庫資機材移動にて鳶工と土工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に加えて鉄板・搬入道路清掃にて土工などが追加されている。</a:t>
          </a:r>
          <a:endParaRPr kumimoji="1" lang="ja-JP" altLang="en-US" sz="11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  <xdr:twoCellAnchor>
    <xdr:from>
      <xdr:col>4</xdr:col>
      <xdr:colOff>521805</xdr:colOff>
      <xdr:row>41</xdr:row>
      <xdr:rowOff>1068456</xdr:rowOff>
    </xdr:from>
    <xdr:to>
      <xdr:col>6</xdr:col>
      <xdr:colOff>574576</xdr:colOff>
      <xdr:row>42</xdr:row>
      <xdr:rowOff>130866</xdr:rowOff>
    </xdr:to>
    <xdr:sp macro="" textlink="">
      <xdr:nvSpPr>
        <xdr:cNvPr id="7" name="吹き出し: 折線 6">
          <a:extLst>
            <a:ext uri="{FF2B5EF4-FFF2-40B4-BE49-F238E27FC236}">
              <a16:creationId xmlns:a16="http://schemas.microsoft.com/office/drawing/2014/main" id="{CAA71DC3-450C-4EA0-9E51-1EE6E586FAEB}"/>
            </a:ext>
          </a:extLst>
        </xdr:cNvPr>
        <xdr:cNvSpPr/>
      </xdr:nvSpPr>
      <xdr:spPr>
        <a:xfrm>
          <a:off x="2579205" y="15203556"/>
          <a:ext cx="1367221" cy="253035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186334"/>
            <a:gd name="adj6" fmla="val -1873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出来高確認番号</a:t>
          </a:r>
        </a:p>
      </xdr:txBody>
    </xdr:sp>
    <xdr:clientData/>
  </xdr:twoCellAnchor>
  <xdr:twoCellAnchor>
    <xdr:from>
      <xdr:col>5</xdr:col>
      <xdr:colOff>359466</xdr:colOff>
      <xdr:row>43</xdr:row>
      <xdr:rowOff>409161</xdr:rowOff>
    </xdr:from>
    <xdr:to>
      <xdr:col>7</xdr:col>
      <xdr:colOff>409575</xdr:colOff>
      <xdr:row>44</xdr:row>
      <xdr:rowOff>183875</xdr:rowOff>
    </xdr:to>
    <xdr:sp macro="" textlink="">
      <xdr:nvSpPr>
        <xdr:cNvPr id="8" name="吹き出し: 折線 7">
          <a:extLst>
            <a:ext uri="{FF2B5EF4-FFF2-40B4-BE49-F238E27FC236}">
              <a16:creationId xmlns:a16="http://schemas.microsoft.com/office/drawing/2014/main" id="{945C62BA-09B2-42E8-9E5F-7008AE1555E2}"/>
            </a:ext>
          </a:extLst>
        </xdr:cNvPr>
        <xdr:cNvSpPr/>
      </xdr:nvSpPr>
      <xdr:spPr>
        <a:xfrm>
          <a:off x="3074091" y="15973011"/>
          <a:ext cx="1364559" cy="250964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-24704"/>
            <a:gd name="adj6" fmla="val -13700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出来高報告番号</a:t>
          </a:r>
        </a:p>
      </xdr:txBody>
    </xdr:sp>
    <xdr:clientData/>
  </xdr:twoCellAnchor>
  <xdr:twoCellAnchor>
    <xdr:from>
      <xdr:col>4</xdr:col>
      <xdr:colOff>521805</xdr:colOff>
      <xdr:row>60</xdr:row>
      <xdr:rowOff>1143000</xdr:rowOff>
    </xdr:from>
    <xdr:to>
      <xdr:col>6</xdr:col>
      <xdr:colOff>542925</xdr:colOff>
      <xdr:row>61</xdr:row>
      <xdr:rowOff>205410</xdr:rowOff>
    </xdr:to>
    <xdr:sp macro="" textlink="">
      <xdr:nvSpPr>
        <xdr:cNvPr id="9" name="吹き出し: 折線 8">
          <a:extLst>
            <a:ext uri="{FF2B5EF4-FFF2-40B4-BE49-F238E27FC236}">
              <a16:creationId xmlns:a16="http://schemas.microsoft.com/office/drawing/2014/main" id="{1B7A319A-BE81-42F1-A638-8F7BB58E7D54}"/>
            </a:ext>
          </a:extLst>
        </xdr:cNvPr>
        <xdr:cNvSpPr/>
      </xdr:nvSpPr>
      <xdr:spPr>
        <a:xfrm>
          <a:off x="2579205" y="22745700"/>
          <a:ext cx="1335570" cy="253035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131140"/>
            <a:gd name="adj6" fmla="val -17058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出来高報告番号</a:t>
          </a:r>
        </a:p>
      </xdr:txBody>
    </xdr:sp>
    <xdr:clientData/>
  </xdr:twoCellAnchor>
  <xdr:twoCellAnchor>
    <xdr:from>
      <xdr:col>5</xdr:col>
      <xdr:colOff>457200</xdr:colOff>
      <xdr:row>9</xdr:row>
      <xdr:rowOff>704850</xdr:rowOff>
    </xdr:from>
    <xdr:to>
      <xdr:col>7</xdr:col>
      <xdr:colOff>439511</xdr:colOff>
      <xdr:row>11</xdr:row>
      <xdr:rowOff>12188</xdr:rowOff>
    </xdr:to>
    <xdr:sp macro="" textlink="">
      <xdr:nvSpPr>
        <xdr:cNvPr id="10" name="吹き出し: 折線 9">
          <a:extLst>
            <a:ext uri="{FF2B5EF4-FFF2-40B4-BE49-F238E27FC236}">
              <a16:creationId xmlns:a16="http://schemas.microsoft.com/office/drawing/2014/main" id="{B197D452-4B3F-4DA0-AE27-0BA60EE37740}"/>
            </a:ext>
          </a:extLst>
        </xdr:cNvPr>
        <xdr:cNvSpPr/>
      </xdr:nvSpPr>
      <xdr:spPr>
        <a:xfrm>
          <a:off x="3171825" y="3000375"/>
          <a:ext cx="1296761" cy="259838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133634"/>
            <a:gd name="adj6" fmla="val -16178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出来高要請番号</a:t>
          </a:r>
        </a:p>
      </xdr:txBody>
    </xdr:sp>
    <xdr:clientData/>
  </xdr:twoCellAnchor>
  <xdr:twoCellAnchor>
    <xdr:from>
      <xdr:col>4</xdr:col>
      <xdr:colOff>419100</xdr:colOff>
      <xdr:row>23</xdr:row>
      <xdr:rowOff>1123950</xdr:rowOff>
    </xdr:from>
    <xdr:to>
      <xdr:col>6</xdr:col>
      <xdr:colOff>401411</xdr:colOff>
      <xdr:row>24</xdr:row>
      <xdr:rowOff>193163</xdr:rowOff>
    </xdr:to>
    <xdr:sp macro="" textlink="">
      <xdr:nvSpPr>
        <xdr:cNvPr id="12" name="吹き出し: 折線 11">
          <a:extLst>
            <a:ext uri="{FF2B5EF4-FFF2-40B4-BE49-F238E27FC236}">
              <a16:creationId xmlns:a16="http://schemas.microsoft.com/office/drawing/2014/main" id="{BDF04522-B109-4D17-A035-52F5A94B405A}"/>
            </a:ext>
          </a:extLst>
        </xdr:cNvPr>
        <xdr:cNvSpPr/>
      </xdr:nvSpPr>
      <xdr:spPr>
        <a:xfrm>
          <a:off x="2476500" y="8029575"/>
          <a:ext cx="1296761" cy="259838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133634"/>
            <a:gd name="adj6" fmla="val -16178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出来高報告番号</a:t>
          </a:r>
        </a:p>
      </xdr:txBody>
    </xdr:sp>
    <xdr:clientData/>
  </xdr:twoCellAnchor>
  <xdr:twoCellAnchor>
    <xdr:from>
      <xdr:col>7</xdr:col>
      <xdr:colOff>495300</xdr:colOff>
      <xdr:row>23</xdr:row>
      <xdr:rowOff>1123950</xdr:rowOff>
    </xdr:from>
    <xdr:to>
      <xdr:col>9</xdr:col>
      <xdr:colOff>477611</xdr:colOff>
      <xdr:row>24</xdr:row>
      <xdr:rowOff>193163</xdr:rowOff>
    </xdr:to>
    <xdr:sp macro="" textlink="">
      <xdr:nvSpPr>
        <xdr:cNvPr id="13" name="吹き出し: 折線 12">
          <a:extLst>
            <a:ext uri="{FF2B5EF4-FFF2-40B4-BE49-F238E27FC236}">
              <a16:creationId xmlns:a16="http://schemas.microsoft.com/office/drawing/2014/main" id="{8BD08760-5658-40A3-A492-7786F4CE4F4E}"/>
            </a:ext>
          </a:extLst>
        </xdr:cNvPr>
        <xdr:cNvSpPr/>
      </xdr:nvSpPr>
      <xdr:spPr>
        <a:xfrm>
          <a:off x="4524375" y="8029575"/>
          <a:ext cx="1296761" cy="259838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133634"/>
            <a:gd name="adj6" fmla="val -16178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出来高要請番号</a:t>
          </a:r>
        </a:p>
      </xdr:txBody>
    </xdr:sp>
    <xdr:clientData/>
  </xdr:twoCellAnchor>
  <xdr:twoCellAnchor>
    <xdr:from>
      <xdr:col>7</xdr:col>
      <xdr:colOff>378930</xdr:colOff>
      <xdr:row>60</xdr:row>
      <xdr:rowOff>1123950</xdr:rowOff>
    </xdr:from>
    <xdr:to>
      <xdr:col>9</xdr:col>
      <xdr:colOff>400050</xdr:colOff>
      <xdr:row>61</xdr:row>
      <xdr:rowOff>186360</xdr:rowOff>
    </xdr:to>
    <xdr:sp macro="" textlink="">
      <xdr:nvSpPr>
        <xdr:cNvPr id="14" name="吹き出し: 折線 13">
          <a:extLst>
            <a:ext uri="{FF2B5EF4-FFF2-40B4-BE49-F238E27FC236}">
              <a16:creationId xmlns:a16="http://schemas.microsoft.com/office/drawing/2014/main" id="{E2195E79-C125-411B-A932-E825E2CF307A}"/>
            </a:ext>
          </a:extLst>
        </xdr:cNvPr>
        <xdr:cNvSpPr/>
      </xdr:nvSpPr>
      <xdr:spPr>
        <a:xfrm>
          <a:off x="4408005" y="22726650"/>
          <a:ext cx="1335570" cy="253035"/>
        </a:xfrm>
        <a:prstGeom prst="borderCallout2">
          <a:avLst>
            <a:gd name="adj1" fmla="val 44750"/>
            <a:gd name="adj2" fmla="val -5128"/>
            <a:gd name="adj3" fmla="val 44310"/>
            <a:gd name="adj4" fmla="val -13199"/>
            <a:gd name="adj5" fmla="val 131140"/>
            <a:gd name="adj6" fmla="val -17058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出来高要請番号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14"/>
  <sheetViews>
    <sheetView view="pageBreakPreview" topLeftCell="D75" zoomScaleNormal="60" zoomScaleSheetLayoutView="100" workbookViewId="0">
      <selection activeCell="W103" sqref="W103"/>
    </sheetView>
  </sheetViews>
  <sheetFormatPr defaultColWidth="9" defaultRowHeight="18.75" x14ac:dyDescent="0.4"/>
  <cols>
    <col min="1" max="2" width="6.125" style="5" customWidth="1"/>
    <col min="3" max="3" width="6.125" style="6" customWidth="1"/>
    <col min="4" max="8" width="8.625" style="6" customWidth="1"/>
    <col min="9" max="9" width="10.375" style="6" bestFit="1" customWidth="1"/>
    <col min="10" max="16" width="8.625" style="6" customWidth="1"/>
    <col min="17" max="17" width="8.625" style="7" customWidth="1"/>
    <col min="18" max="21" width="8.625" style="5" customWidth="1"/>
    <col min="22" max="22" width="12.375" style="5" customWidth="1"/>
    <col min="23" max="16384" width="9" style="5"/>
  </cols>
  <sheetData>
    <row r="1" spans="1:38" s="4" customFormat="1" ht="24.75" x14ac:dyDescent="0.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3" spans="1:38" x14ac:dyDescent="0.4">
      <c r="A3" s="5" t="s">
        <v>1</v>
      </c>
    </row>
    <row r="5" spans="1:38" x14ac:dyDescent="0.4">
      <c r="B5" s="40" t="s">
        <v>2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</row>
    <row r="7" spans="1:38" ht="24.75" x14ac:dyDescent="0.4">
      <c r="B7" s="38" t="s">
        <v>3</v>
      </c>
      <c r="C7" s="5"/>
    </row>
    <row r="8" spans="1:38" x14ac:dyDescent="0.4">
      <c r="C8" s="5"/>
    </row>
    <row r="9" spans="1:38" x14ac:dyDescent="0.4">
      <c r="C9" s="5" t="s">
        <v>4</v>
      </c>
      <c r="D9" s="8" t="s">
        <v>5</v>
      </c>
      <c r="E9" s="8" t="s">
        <v>6</v>
      </c>
      <c r="F9" s="8" t="s">
        <v>7</v>
      </c>
      <c r="G9" s="8" t="s">
        <v>166</v>
      </c>
      <c r="H9" s="8" t="s">
        <v>8</v>
      </c>
      <c r="I9" s="8" t="s">
        <v>9</v>
      </c>
      <c r="J9" s="5"/>
      <c r="K9" s="5"/>
      <c r="L9" s="5"/>
      <c r="M9" s="5"/>
      <c r="N9" s="5"/>
      <c r="O9" s="5"/>
      <c r="P9" s="5"/>
      <c r="Q9" s="5"/>
    </row>
    <row r="10" spans="1:38" ht="56.25" x14ac:dyDescent="0.4">
      <c r="C10" s="5"/>
      <c r="D10" s="9" t="s">
        <v>10</v>
      </c>
      <c r="E10" s="9" t="s">
        <v>11</v>
      </c>
      <c r="F10" s="9" t="s">
        <v>12</v>
      </c>
      <c r="G10" s="9" t="s">
        <v>13</v>
      </c>
      <c r="H10" s="9" t="s">
        <v>14</v>
      </c>
      <c r="I10" s="9" t="s">
        <v>15</v>
      </c>
      <c r="J10" s="5"/>
      <c r="K10" s="5"/>
      <c r="L10" s="5"/>
      <c r="M10" s="5"/>
      <c r="N10" s="5"/>
      <c r="O10" s="5"/>
      <c r="P10" s="5"/>
      <c r="Q10" s="5"/>
    </row>
    <row r="11" spans="1:38" x14ac:dyDescent="0.4">
      <c r="C11" s="5"/>
      <c r="D11" s="10"/>
      <c r="E11" s="11"/>
      <c r="F11" s="10"/>
      <c r="G11" s="10"/>
      <c r="H11" s="10"/>
      <c r="I11" s="10"/>
      <c r="J11" s="5"/>
      <c r="K11" s="5"/>
      <c r="L11" s="5"/>
      <c r="M11" s="5"/>
      <c r="N11" s="5"/>
      <c r="O11" s="5"/>
      <c r="P11" s="5"/>
      <c r="Q11" s="5"/>
    </row>
    <row r="12" spans="1:38" ht="37.5" x14ac:dyDescent="0.4">
      <c r="C12" s="5"/>
      <c r="D12" s="12">
        <v>1</v>
      </c>
      <c r="E12" s="13" t="s">
        <v>16</v>
      </c>
      <c r="F12" s="14" t="s">
        <v>17</v>
      </c>
      <c r="G12" s="13" t="s">
        <v>18</v>
      </c>
      <c r="H12" s="13" t="s">
        <v>19</v>
      </c>
      <c r="I12" s="15" t="s">
        <v>20</v>
      </c>
      <c r="J12" s="5"/>
      <c r="K12" s="5"/>
      <c r="L12" s="5"/>
      <c r="M12" s="5"/>
      <c r="N12" s="5"/>
      <c r="O12" s="5"/>
      <c r="P12" s="5"/>
      <c r="Q12" s="5"/>
    </row>
    <row r="13" spans="1:38" x14ac:dyDescent="0.4">
      <c r="C13" s="5"/>
      <c r="D13" s="16"/>
      <c r="P13" s="5"/>
      <c r="Q13" s="5"/>
    </row>
    <row r="14" spans="1:38" x14ac:dyDescent="0.4">
      <c r="C14" s="5" t="s">
        <v>21</v>
      </c>
      <c r="D14" s="8" t="s">
        <v>22</v>
      </c>
      <c r="E14" s="8" t="s">
        <v>23</v>
      </c>
      <c r="F14" s="8" t="s">
        <v>24</v>
      </c>
      <c r="G14" s="8" t="s">
        <v>25</v>
      </c>
      <c r="H14" s="8" t="s">
        <v>26</v>
      </c>
      <c r="I14" s="8" t="s">
        <v>27</v>
      </c>
      <c r="J14" s="8" t="s">
        <v>28</v>
      </c>
      <c r="K14" s="8" t="s">
        <v>29</v>
      </c>
      <c r="L14" s="8" t="s">
        <v>30</v>
      </c>
      <c r="M14" s="8" t="s">
        <v>31</v>
      </c>
      <c r="N14" s="8" t="s">
        <v>32</v>
      </c>
      <c r="P14" s="5"/>
      <c r="Q14" s="5"/>
    </row>
    <row r="15" spans="1:38" ht="56.25" x14ac:dyDescent="0.4">
      <c r="C15" s="5"/>
      <c r="D15" s="9" t="s">
        <v>33</v>
      </c>
      <c r="E15" s="9" t="s">
        <v>34</v>
      </c>
      <c r="F15" s="9" t="s">
        <v>35</v>
      </c>
      <c r="G15" s="9" t="s">
        <v>36</v>
      </c>
      <c r="H15" s="9" t="s">
        <v>37</v>
      </c>
      <c r="I15" s="9" t="s">
        <v>38</v>
      </c>
      <c r="J15" s="9" t="s">
        <v>39</v>
      </c>
      <c r="K15" s="9" t="s">
        <v>40</v>
      </c>
      <c r="L15" s="9" t="s">
        <v>41</v>
      </c>
      <c r="M15" s="9" t="s">
        <v>42</v>
      </c>
      <c r="N15" s="9" t="s">
        <v>43</v>
      </c>
      <c r="P15" s="5"/>
      <c r="Q15" s="5"/>
    </row>
    <row r="16" spans="1:38" ht="19.5" x14ac:dyDescent="0.4">
      <c r="C16" s="5"/>
      <c r="D16" s="17"/>
      <c r="E16" s="17"/>
      <c r="F16" s="17"/>
      <c r="G16" s="17"/>
      <c r="H16" s="17"/>
      <c r="I16" s="17"/>
      <c r="J16" s="11" t="s">
        <v>44</v>
      </c>
      <c r="K16" s="11" t="s">
        <v>45</v>
      </c>
      <c r="L16" s="11" t="s">
        <v>46</v>
      </c>
      <c r="M16" s="11" t="s">
        <v>47</v>
      </c>
      <c r="N16" s="11" t="s">
        <v>48</v>
      </c>
      <c r="P16" s="5"/>
      <c r="Q16" s="5"/>
    </row>
    <row r="17" spans="2:21" x14ac:dyDescent="0.4">
      <c r="C17" s="5"/>
      <c r="D17" s="12"/>
      <c r="E17" s="13"/>
      <c r="F17" s="13"/>
      <c r="G17" s="13"/>
      <c r="H17" s="13"/>
      <c r="I17" s="13"/>
      <c r="J17" s="13"/>
      <c r="K17" s="13"/>
      <c r="L17" s="13"/>
      <c r="M17" s="13"/>
      <c r="N17" s="13"/>
      <c r="P17" s="5"/>
      <c r="Q17" s="5"/>
    </row>
    <row r="19" spans="2:21" x14ac:dyDescent="0.4">
      <c r="B19" s="39" t="s">
        <v>49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</row>
    <row r="21" spans="2:21" ht="24.75" x14ac:dyDescent="0.4">
      <c r="B21" s="38" t="s">
        <v>50</v>
      </c>
      <c r="C21" s="5"/>
      <c r="P21" s="5"/>
      <c r="Q21" s="5"/>
    </row>
    <row r="22" spans="2:21" x14ac:dyDescent="0.4">
      <c r="C22" s="5"/>
      <c r="P22" s="5"/>
      <c r="Q22" s="5"/>
    </row>
    <row r="23" spans="2:21" x14ac:dyDescent="0.4">
      <c r="C23" s="5" t="s">
        <v>4</v>
      </c>
      <c r="D23" s="8" t="s">
        <v>5</v>
      </c>
      <c r="E23" s="8" t="s">
        <v>51</v>
      </c>
      <c r="F23" s="8" t="s">
        <v>52</v>
      </c>
      <c r="G23" s="8" t="s">
        <v>53</v>
      </c>
      <c r="H23" s="8" t="s">
        <v>54</v>
      </c>
      <c r="I23" s="8" t="s">
        <v>166</v>
      </c>
      <c r="J23" s="8" t="s">
        <v>55</v>
      </c>
      <c r="K23" s="8" t="s">
        <v>56</v>
      </c>
      <c r="L23" s="8" t="s">
        <v>57</v>
      </c>
      <c r="M23" s="8" t="s">
        <v>58</v>
      </c>
      <c r="N23" s="8" t="s">
        <v>59</v>
      </c>
      <c r="O23" s="8" t="s">
        <v>60</v>
      </c>
      <c r="P23" s="8" t="s">
        <v>61</v>
      </c>
      <c r="Q23" s="8" t="s">
        <v>62</v>
      </c>
      <c r="R23" s="8" t="s">
        <v>63</v>
      </c>
      <c r="S23" s="8" t="s">
        <v>64</v>
      </c>
      <c r="T23" s="8" t="s">
        <v>65</v>
      </c>
      <c r="U23" s="8" t="s">
        <v>66</v>
      </c>
    </row>
    <row r="24" spans="2:21" ht="93.75" x14ac:dyDescent="0.4">
      <c r="C24" s="5"/>
      <c r="D24" s="9" t="s">
        <v>10</v>
      </c>
      <c r="E24" s="9" t="s">
        <v>12</v>
      </c>
      <c r="F24" s="9" t="s">
        <v>67</v>
      </c>
      <c r="G24" s="9" t="s">
        <v>68</v>
      </c>
      <c r="H24" s="9" t="s">
        <v>69</v>
      </c>
      <c r="I24" s="9" t="s">
        <v>13</v>
      </c>
      <c r="J24" s="9" t="s">
        <v>14</v>
      </c>
      <c r="K24" s="9" t="s">
        <v>15</v>
      </c>
      <c r="L24" s="9" t="s">
        <v>70</v>
      </c>
      <c r="M24" s="9" t="s">
        <v>71</v>
      </c>
      <c r="N24" s="9" t="s">
        <v>72</v>
      </c>
      <c r="O24" s="9" t="s">
        <v>73</v>
      </c>
      <c r="P24" s="9" t="s">
        <v>74</v>
      </c>
      <c r="Q24" s="9" t="s">
        <v>75</v>
      </c>
      <c r="R24" s="9" t="s">
        <v>76</v>
      </c>
      <c r="S24" s="9" t="s">
        <v>77</v>
      </c>
      <c r="T24" s="9" t="s">
        <v>78</v>
      </c>
      <c r="U24" s="9" t="s">
        <v>79</v>
      </c>
    </row>
    <row r="25" spans="2:21" x14ac:dyDescent="0.4">
      <c r="C25" s="5"/>
      <c r="D25" s="11"/>
      <c r="E25" s="11"/>
      <c r="F25" s="11"/>
      <c r="G25" s="11"/>
      <c r="H25" s="11" t="s">
        <v>80</v>
      </c>
      <c r="I25" s="11"/>
      <c r="J25" s="11"/>
      <c r="K25" s="11"/>
      <c r="L25" s="11"/>
      <c r="M25" s="11" t="s">
        <v>81</v>
      </c>
      <c r="N25" s="11" t="s">
        <v>167</v>
      </c>
      <c r="O25" s="11"/>
      <c r="P25" s="11" t="s">
        <v>82</v>
      </c>
      <c r="Q25" s="11" t="s">
        <v>61</v>
      </c>
      <c r="R25" s="11"/>
      <c r="S25" s="11" t="s">
        <v>83</v>
      </c>
      <c r="T25" s="11" t="s">
        <v>84</v>
      </c>
      <c r="U25" s="11" t="s">
        <v>85</v>
      </c>
    </row>
    <row r="26" spans="2:21" ht="37.5" x14ac:dyDescent="0.4">
      <c r="C26" s="5"/>
      <c r="D26" s="12">
        <v>1</v>
      </c>
      <c r="E26" s="12" t="s">
        <v>86</v>
      </c>
      <c r="F26" s="13"/>
      <c r="G26" s="18">
        <v>1</v>
      </c>
      <c r="H26" s="19" t="str">
        <f>$F$12</f>
        <v>DY001</v>
      </c>
      <c r="I26" s="13" t="str">
        <f>$G$12</f>
        <v>1：当月査定</v>
      </c>
      <c r="J26" s="13" t="str">
        <f>$H$12</f>
        <v>D</v>
      </c>
      <c r="K26" s="13" t="str">
        <f>$I$12</f>
        <v>1：未精算</v>
      </c>
      <c r="L26" s="15">
        <v>0</v>
      </c>
      <c r="M26" s="20">
        <f>SUM(L31:L35)</f>
        <v>51500</v>
      </c>
      <c r="N26" s="20">
        <f>M26*1.1</f>
        <v>56650.000000000007</v>
      </c>
      <c r="O26" s="20">
        <v>0</v>
      </c>
      <c r="P26" s="20">
        <f>N26+O26</f>
        <v>56650.000000000007</v>
      </c>
      <c r="Q26" s="20">
        <f>P26</f>
        <v>56650.000000000007</v>
      </c>
      <c r="R26" s="20">
        <v>0</v>
      </c>
      <c r="S26" s="20">
        <f>Q26+R26</f>
        <v>56650.000000000007</v>
      </c>
      <c r="T26" s="20">
        <v>0</v>
      </c>
      <c r="U26" s="20">
        <f>S26-T26</f>
        <v>56650.000000000007</v>
      </c>
    </row>
    <row r="27" spans="2:21" x14ac:dyDescent="0.4">
      <c r="C27" s="5"/>
      <c r="D27" s="16"/>
      <c r="P27" s="5"/>
      <c r="Q27" s="5"/>
    </row>
    <row r="28" spans="2:21" x14ac:dyDescent="0.4">
      <c r="C28" s="5" t="s">
        <v>21</v>
      </c>
      <c r="D28" s="8" t="s">
        <v>87</v>
      </c>
      <c r="E28" s="8" t="s">
        <v>88</v>
      </c>
      <c r="F28" s="8" t="s">
        <v>89</v>
      </c>
      <c r="G28" s="8" t="s">
        <v>90</v>
      </c>
      <c r="H28" s="8" t="s">
        <v>91</v>
      </c>
      <c r="I28" s="8" t="s">
        <v>27</v>
      </c>
      <c r="J28" s="8" t="s">
        <v>28</v>
      </c>
      <c r="K28" s="8" t="s">
        <v>92</v>
      </c>
      <c r="L28" s="8" t="s">
        <v>93</v>
      </c>
      <c r="M28" s="8" t="s">
        <v>94</v>
      </c>
      <c r="N28" s="8" t="s">
        <v>95</v>
      </c>
      <c r="O28" s="5"/>
      <c r="P28" s="5"/>
      <c r="Q28" s="5"/>
    </row>
    <row r="29" spans="2:21" ht="56.25" x14ac:dyDescent="0.4">
      <c r="C29" s="5"/>
      <c r="D29" s="9" t="s">
        <v>33</v>
      </c>
      <c r="E29" s="9" t="s">
        <v>34</v>
      </c>
      <c r="F29" s="9" t="s">
        <v>35</v>
      </c>
      <c r="G29" s="9" t="s">
        <v>36</v>
      </c>
      <c r="H29" s="9" t="s">
        <v>37</v>
      </c>
      <c r="I29" s="9" t="s">
        <v>38</v>
      </c>
      <c r="J29" s="9" t="s">
        <v>39</v>
      </c>
      <c r="K29" s="9" t="s">
        <v>40</v>
      </c>
      <c r="L29" s="9" t="s">
        <v>41</v>
      </c>
      <c r="M29" s="9" t="s">
        <v>42</v>
      </c>
      <c r="N29" s="9" t="s">
        <v>43</v>
      </c>
      <c r="O29" s="5"/>
      <c r="P29" s="5"/>
      <c r="Q29" s="5"/>
    </row>
    <row r="30" spans="2:21" ht="19.5" x14ac:dyDescent="0.4">
      <c r="C30" s="5"/>
      <c r="D30" s="17"/>
      <c r="E30" s="17"/>
      <c r="F30" s="17"/>
      <c r="G30" s="17"/>
      <c r="H30" s="17"/>
      <c r="I30" s="17"/>
      <c r="J30" s="11" t="s">
        <v>44</v>
      </c>
      <c r="K30" s="11" t="s">
        <v>45</v>
      </c>
      <c r="L30" s="11" t="s">
        <v>46</v>
      </c>
      <c r="M30" s="11" t="s">
        <v>47</v>
      </c>
      <c r="N30" s="11" t="s">
        <v>48</v>
      </c>
      <c r="O30" s="7"/>
      <c r="P30" s="7"/>
      <c r="R30" s="7"/>
      <c r="S30" s="7"/>
      <c r="T30" s="7"/>
      <c r="U30" s="7"/>
    </row>
    <row r="31" spans="2:21" ht="37.5" x14ac:dyDescent="0.4">
      <c r="C31" s="5"/>
      <c r="D31" s="12" t="s">
        <v>96</v>
      </c>
      <c r="E31" s="13" t="s">
        <v>97</v>
      </c>
      <c r="F31" s="13"/>
      <c r="G31" s="13"/>
      <c r="H31" s="13"/>
      <c r="I31" s="13"/>
      <c r="J31" s="13"/>
      <c r="K31" s="13"/>
      <c r="L31" s="13"/>
      <c r="M31" s="13"/>
      <c r="N31" s="13"/>
      <c r="O31" s="5"/>
      <c r="P31" s="5"/>
      <c r="Q31" s="5"/>
    </row>
    <row r="32" spans="2:21" ht="56.25" x14ac:dyDescent="0.4">
      <c r="C32" s="5"/>
      <c r="D32" s="12" t="s">
        <v>98</v>
      </c>
      <c r="E32" s="13" t="s">
        <v>99</v>
      </c>
      <c r="F32" s="13" t="s">
        <v>100</v>
      </c>
      <c r="G32" s="13">
        <v>1</v>
      </c>
      <c r="H32" s="13" t="s">
        <v>101</v>
      </c>
      <c r="I32" s="21">
        <v>25000</v>
      </c>
      <c r="J32" s="21">
        <f>G32*I32</f>
        <v>25000</v>
      </c>
      <c r="K32" s="21">
        <f>M32+G32</f>
        <v>1</v>
      </c>
      <c r="L32" s="21">
        <f>N32+J32</f>
        <v>25000</v>
      </c>
      <c r="M32" s="21">
        <v>0</v>
      </c>
      <c r="N32" s="21">
        <v>0</v>
      </c>
      <c r="O32" s="5"/>
      <c r="P32" s="5"/>
      <c r="Q32" s="5"/>
    </row>
    <row r="33" spans="2:21" ht="37.5" x14ac:dyDescent="0.4">
      <c r="C33" s="5"/>
      <c r="D33" s="12" t="s">
        <v>102</v>
      </c>
      <c r="E33" s="13"/>
      <c r="F33" s="13" t="s">
        <v>103</v>
      </c>
      <c r="G33" s="13">
        <v>1</v>
      </c>
      <c r="H33" s="13" t="s">
        <v>104</v>
      </c>
      <c r="I33" s="21">
        <v>3500</v>
      </c>
      <c r="J33" s="21">
        <f>G33*I33</f>
        <v>3500</v>
      </c>
      <c r="K33" s="21">
        <f>M33+G33</f>
        <v>1</v>
      </c>
      <c r="L33" s="21">
        <f>N33+J33</f>
        <v>3500</v>
      </c>
      <c r="M33" s="21">
        <v>0</v>
      </c>
      <c r="N33" s="21">
        <v>0</v>
      </c>
      <c r="O33" s="5"/>
      <c r="P33" s="5"/>
      <c r="Q33" s="5"/>
    </row>
    <row r="34" spans="2:21" x14ac:dyDescent="0.4">
      <c r="C34" s="5"/>
      <c r="D34" s="12" t="s">
        <v>105</v>
      </c>
      <c r="E34" s="13"/>
      <c r="F34" s="13" t="s">
        <v>106</v>
      </c>
      <c r="G34" s="13">
        <v>1</v>
      </c>
      <c r="H34" s="13" t="s">
        <v>101</v>
      </c>
      <c r="I34" s="21">
        <v>20000</v>
      </c>
      <c r="J34" s="21">
        <f>G34*I34</f>
        <v>20000</v>
      </c>
      <c r="K34" s="21">
        <f>M34+G34</f>
        <v>1</v>
      </c>
      <c r="L34" s="21">
        <f>N34+J34</f>
        <v>20000</v>
      </c>
      <c r="M34" s="21">
        <v>0</v>
      </c>
      <c r="N34" s="21">
        <v>0</v>
      </c>
      <c r="O34" s="5"/>
      <c r="P34" s="5"/>
      <c r="Q34" s="5"/>
    </row>
    <row r="35" spans="2:21" ht="37.5" x14ac:dyDescent="0.4">
      <c r="C35" s="5"/>
      <c r="D35" s="12" t="s">
        <v>107</v>
      </c>
      <c r="E35" s="13"/>
      <c r="F35" s="13" t="s">
        <v>103</v>
      </c>
      <c r="G35" s="13">
        <v>1</v>
      </c>
      <c r="H35" s="13" t="s">
        <v>104</v>
      </c>
      <c r="I35" s="21">
        <v>3000</v>
      </c>
      <c r="J35" s="21">
        <f>G35*I35</f>
        <v>3000</v>
      </c>
      <c r="K35" s="21">
        <f>M35+G35</f>
        <v>1</v>
      </c>
      <c r="L35" s="21">
        <f>N35+J35</f>
        <v>3000</v>
      </c>
      <c r="M35" s="21">
        <v>0</v>
      </c>
      <c r="N35" s="21">
        <v>0</v>
      </c>
      <c r="O35" s="5"/>
      <c r="P35" s="5"/>
      <c r="Q35" s="5"/>
    </row>
    <row r="37" spans="2:21" x14ac:dyDescent="0.4">
      <c r="B37" s="40" t="s">
        <v>2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</row>
    <row r="39" spans="2:21" ht="24.75" x14ac:dyDescent="0.4">
      <c r="B39" s="38" t="s">
        <v>108</v>
      </c>
      <c r="C39" s="5"/>
    </row>
    <row r="40" spans="2:21" x14ac:dyDescent="0.4">
      <c r="C40" s="5"/>
    </row>
    <row r="41" spans="2:21" x14ac:dyDescent="0.4">
      <c r="C41" s="5" t="s">
        <v>4</v>
      </c>
      <c r="D41" s="8" t="s">
        <v>109</v>
      </c>
      <c r="E41" s="8" t="s">
        <v>7</v>
      </c>
      <c r="F41" s="8" t="s">
        <v>52</v>
      </c>
      <c r="G41" s="8" t="s">
        <v>53</v>
      </c>
      <c r="H41" s="8" t="s">
        <v>110</v>
      </c>
      <c r="I41" s="8" t="s">
        <v>166</v>
      </c>
      <c r="J41" s="8" t="s">
        <v>111</v>
      </c>
      <c r="K41" s="8" t="s">
        <v>56</v>
      </c>
      <c r="L41" s="8" t="s">
        <v>112</v>
      </c>
      <c r="M41" s="8" t="s">
        <v>58</v>
      </c>
      <c r="N41" s="8" t="s">
        <v>59</v>
      </c>
      <c r="O41" s="8" t="s">
        <v>60</v>
      </c>
      <c r="P41" s="8" t="s">
        <v>61</v>
      </c>
      <c r="Q41" s="8" t="s">
        <v>62</v>
      </c>
      <c r="R41" s="8" t="s">
        <v>63</v>
      </c>
      <c r="S41" s="8" t="s">
        <v>64</v>
      </c>
      <c r="T41" s="8" t="s">
        <v>65</v>
      </c>
      <c r="U41" s="8" t="s">
        <v>66</v>
      </c>
    </row>
    <row r="42" spans="2:21" ht="93.75" x14ac:dyDescent="0.4">
      <c r="C42" s="5"/>
      <c r="D42" s="9" t="s">
        <v>10</v>
      </c>
      <c r="E42" s="9" t="s">
        <v>12</v>
      </c>
      <c r="F42" s="9" t="s">
        <v>67</v>
      </c>
      <c r="G42" s="9" t="s">
        <v>68</v>
      </c>
      <c r="H42" s="9" t="s">
        <v>69</v>
      </c>
      <c r="I42" s="9" t="s">
        <v>13</v>
      </c>
      <c r="J42" s="9" t="s">
        <v>14</v>
      </c>
      <c r="K42" s="9" t="s">
        <v>15</v>
      </c>
      <c r="L42" s="9" t="s">
        <v>70</v>
      </c>
      <c r="M42" s="9" t="s">
        <v>71</v>
      </c>
      <c r="N42" s="9" t="s">
        <v>72</v>
      </c>
      <c r="O42" s="9" t="s">
        <v>73</v>
      </c>
      <c r="P42" s="9" t="s">
        <v>74</v>
      </c>
      <c r="Q42" s="9" t="s">
        <v>75</v>
      </c>
      <c r="R42" s="9" t="s">
        <v>76</v>
      </c>
      <c r="S42" s="9" t="s">
        <v>77</v>
      </c>
      <c r="T42" s="9" t="s">
        <v>78</v>
      </c>
      <c r="U42" s="9" t="s">
        <v>79</v>
      </c>
    </row>
    <row r="43" spans="2:21" x14ac:dyDescent="0.4">
      <c r="C43" s="5"/>
      <c r="D43" s="11"/>
      <c r="E43" s="11"/>
      <c r="F43" s="11"/>
      <c r="G43" s="11"/>
      <c r="H43" s="11"/>
      <c r="I43" s="11"/>
      <c r="J43" s="11"/>
      <c r="K43" s="11"/>
      <c r="L43" s="11"/>
      <c r="M43" s="11" t="s">
        <v>81</v>
      </c>
      <c r="N43" s="11" t="s">
        <v>167</v>
      </c>
      <c r="O43" s="11"/>
      <c r="P43" s="11" t="s">
        <v>82</v>
      </c>
      <c r="Q43" s="11" t="s">
        <v>61</v>
      </c>
      <c r="R43" s="11"/>
      <c r="S43" s="11" t="s">
        <v>113</v>
      </c>
      <c r="T43" s="11" t="s">
        <v>84</v>
      </c>
      <c r="U43" s="11" t="s">
        <v>114</v>
      </c>
    </row>
    <row r="44" spans="2:21" ht="37.5" x14ac:dyDescent="0.4">
      <c r="C44" s="5"/>
      <c r="D44" s="12">
        <v>1</v>
      </c>
      <c r="E44" s="12" t="s">
        <v>115</v>
      </c>
      <c r="F44" s="13" t="str">
        <f>E26</f>
        <v>DH001</v>
      </c>
      <c r="G44" s="18">
        <f>G26</f>
        <v>1</v>
      </c>
      <c r="H44" s="19" t="str">
        <f>$F$12</f>
        <v>DY001</v>
      </c>
      <c r="I44" s="13" t="str">
        <f>$G$12</f>
        <v>1：当月査定</v>
      </c>
      <c r="J44" s="13" t="str">
        <f>$H$12</f>
        <v>D</v>
      </c>
      <c r="K44" s="13" t="str">
        <f>$I$12</f>
        <v>1：未精算</v>
      </c>
      <c r="L44" s="15">
        <v>0</v>
      </c>
      <c r="M44" s="21">
        <f>M26</f>
        <v>51500</v>
      </c>
      <c r="N44" s="21">
        <f>N26</f>
        <v>56650.000000000007</v>
      </c>
      <c r="O44" s="21">
        <f t="shared" ref="O44:T44" si="0">O26</f>
        <v>0</v>
      </c>
      <c r="P44" s="21">
        <f>P26</f>
        <v>56650.000000000007</v>
      </c>
      <c r="Q44" s="21">
        <f>Q26</f>
        <v>56650.000000000007</v>
      </c>
      <c r="R44" s="21">
        <f t="shared" si="0"/>
        <v>0</v>
      </c>
      <c r="S44" s="21">
        <f>S26</f>
        <v>56650.000000000007</v>
      </c>
      <c r="T44" s="21">
        <f t="shared" si="0"/>
        <v>0</v>
      </c>
      <c r="U44" s="21">
        <f>U26</f>
        <v>56650.000000000007</v>
      </c>
    </row>
    <row r="45" spans="2:21" x14ac:dyDescent="0.4">
      <c r="C45" s="5"/>
      <c r="D45" s="16"/>
    </row>
    <row r="46" spans="2:21" x14ac:dyDescent="0.4">
      <c r="C46" s="5" t="s">
        <v>21</v>
      </c>
      <c r="D46" s="8" t="s">
        <v>87</v>
      </c>
      <c r="E46" s="8" t="s">
        <v>88</v>
      </c>
      <c r="F46" s="8" t="s">
        <v>24</v>
      </c>
      <c r="G46" s="8" t="s">
        <v>116</v>
      </c>
      <c r="H46" s="8" t="s">
        <v>26</v>
      </c>
      <c r="I46" s="8" t="s">
        <v>27</v>
      </c>
      <c r="J46" s="8" t="s">
        <v>28</v>
      </c>
      <c r="K46" s="8" t="s">
        <v>117</v>
      </c>
      <c r="L46" s="8" t="s">
        <v>93</v>
      </c>
      <c r="M46" s="8" t="s">
        <v>31</v>
      </c>
      <c r="N46" s="8" t="s">
        <v>95</v>
      </c>
      <c r="P46" s="7"/>
      <c r="Q46" s="5"/>
    </row>
    <row r="47" spans="2:21" ht="56.25" x14ac:dyDescent="0.4">
      <c r="C47" s="5"/>
      <c r="D47" s="9" t="s">
        <v>33</v>
      </c>
      <c r="E47" s="9" t="s">
        <v>34</v>
      </c>
      <c r="F47" s="9" t="s">
        <v>35</v>
      </c>
      <c r="G47" s="9" t="s">
        <v>36</v>
      </c>
      <c r="H47" s="9" t="s">
        <v>37</v>
      </c>
      <c r="I47" s="9" t="s">
        <v>38</v>
      </c>
      <c r="J47" s="9" t="s">
        <v>39</v>
      </c>
      <c r="K47" s="9" t="s">
        <v>40</v>
      </c>
      <c r="L47" s="9" t="s">
        <v>41</v>
      </c>
      <c r="M47" s="9" t="s">
        <v>42</v>
      </c>
      <c r="N47" s="9" t="s">
        <v>43</v>
      </c>
      <c r="P47" s="7"/>
      <c r="Q47" s="5"/>
    </row>
    <row r="48" spans="2:21" ht="19.5" x14ac:dyDescent="0.4">
      <c r="C48" s="5"/>
      <c r="D48" s="17"/>
      <c r="E48" s="17"/>
      <c r="F48" s="17"/>
      <c r="G48" s="17"/>
      <c r="H48" s="17"/>
      <c r="I48" s="17"/>
      <c r="J48" s="11" t="s">
        <v>44</v>
      </c>
      <c r="K48" s="11" t="s">
        <v>45</v>
      </c>
      <c r="L48" s="11" t="s">
        <v>46</v>
      </c>
      <c r="M48" s="11" t="s">
        <v>47</v>
      </c>
      <c r="N48" s="11" t="s">
        <v>48</v>
      </c>
      <c r="P48" s="7"/>
      <c r="Q48" s="5"/>
    </row>
    <row r="49" spans="2:21" ht="37.5" x14ac:dyDescent="0.4">
      <c r="C49" s="5"/>
      <c r="D49" s="12" t="s">
        <v>96</v>
      </c>
      <c r="E49" s="13" t="s">
        <v>97</v>
      </c>
      <c r="F49" s="13"/>
      <c r="G49" s="13"/>
      <c r="H49" s="13"/>
      <c r="I49" s="13"/>
      <c r="J49" s="13"/>
      <c r="K49" s="13"/>
      <c r="L49" s="13"/>
      <c r="M49" s="13"/>
      <c r="N49" s="13"/>
      <c r="P49" s="7"/>
      <c r="Q49" s="5"/>
    </row>
    <row r="50" spans="2:21" x14ac:dyDescent="0.4">
      <c r="C50" s="5"/>
      <c r="D50" s="12" t="s">
        <v>98</v>
      </c>
      <c r="E50" s="13" t="s">
        <v>129</v>
      </c>
      <c r="F50" s="13" t="s">
        <v>100</v>
      </c>
      <c r="G50" s="13">
        <v>1</v>
      </c>
      <c r="H50" s="13" t="s">
        <v>101</v>
      </c>
      <c r="I50" s="21">
        <v>25000</v>
      </c>
      <c r="J50" s="21">
        <f>G50*I50</f>
        <v>25000</v>
      </c>
      <c r="K50" s="21">
        <f>M50+G50</f>
        <v>1</v>
      </c>
      <c r="L50" s="21">
        <f>N50+J50</f>
        <v>25000</v>
      </c>
      <c r="M50" s="21">
        <v>0</v>
      </c>
      <c r="N50" s="21">
        <v>0</v>
      </c>
      <c r="P50" s="7"/>
      <c r="Q50" s="5"/>
    </row>
    <row r="51" spans="2:21" ht="37.5" x14ac:dyDescent="0.4">
      <c r="C51" s="5"/>
      <c r="D51" s="12" t="s">
        <v>102</v>
      </c>
      <c r="E51" s="13"/>
      <c r="F51" s="13" t="s">
        <v>103</v>
      </c>
      <c r="G51" s="13">
        <v>1</v>
      </c>
      <c r="H51" s="13" t="s">
        <v>104</v>
      </c>
      <c r="I51" s="21">
        <v>3500</v>
      </c>
      <c r="J51" s="21">
        <f>G51*I51</f>
        <v>3500</v>
      </c>
      <c r="K51" s="21">
        <f>M51+G51</f>
        <v>1</v>
      </c>
      <c r="L51" s="21">
        <f>N51+J51</f>
        <v>3500</v>
      </c>
      <c r="M51" s="21">
        <v>0</v>
      </c>
      <c r="N51" s="21">
        <v>0</v>
      </c>
      <c r="P51" s="7"/>
      <c r="Q51" s="5"/>
    </row>
    <row r="52" spans="2:21" x14ac:dyDescent="0.4">
      <c r="C52" s="5"/>
      <c r="D52" s="12" t="s">
        <v>105</v>
      </c>
      <c r="E52" s="13" t="s">
        <v>130</v>
      </c>
      <c r="F52" s="13" t="s">
        <v>106</v>
      </c>
      <c r="G52" s="13">
        <v>1</v>
      </c>
      <c r="H52" s="13" t="s">
        <v>101</v>
      </c>
      <c r="I52" s="21">
        <v>20000</v>
      </c>
      <c r="J52" s="21">
        <f>G52*I52</f>
        <v>20000</v>
      </c>
      <c r="K52" s="21">
        <f>M52+G52</f>
        <v>1</v>
      </c>
      <c r="L52" s="21">
        <f>N52+J52</f>
        <v>20000</v>
      </c>
      <c r="M52" s="21">
        <v>0</v>
      </c>
      <c r="N52" s="21">
        <v>0</v>
      </c>
      <c r="P52" s="7"/>
      <c r="Q52" s="5"/>
    </row>
    <row r="53" spans="2:21" ht="37.5" x14ac:dyDescent="0.4">
      <c r="C53" s="5"/>
      <c r="D53" s="12" t="s">
        <v>107</v>
      </c>
      <c r="E53" s="13"/>
      <c r="F53" s="13" t="s">
        <v>103</v>
      </c>
      <c r="G53" s="13">
        <v>1</v>
      </c>
      <c r="H53" s="13" t="s">
        <v>104</v>
      </c>
      <c r="I53" s="21">
        <v>3000</v>
      </c>
      <c r="J53" s="21">
        <f>G53*I53</f>
        <v>3000</v>
      </c>
      <c r="K53" s="21">
        <f>M53+G53</f>
        <v>1</v>
      </c>
      <c r="L53" s="21">
        <f>N53+J53</f>
        <v>3000</v>
      </c>
      <c r="M53" s="21">
        <v>0</v>
      </c>
      <c r="N53" s="21">
        <v>0</v>
      </c>
      <c r="P53" s="7"/>
      <c r="Q53" s="5"/>
    </row>
    <row r="54" spans="2:21" x14ac:dyDescent="0.4">
      <c r="C54" s="5"/>
      <c r="D54" s="16"/>
      <c r="J54" s="22"/>
      <c r="K54" s="22"/>
      <c r="L54" s="22"/>
      <c r="M54" s="22"/>
      <c r="N54" s="22"/>
      <c r="P54" s="7"/>
      <c r="Q54" s="5"/>
    </row>
    <row r="56" spans="2:21" x14ac:dyDescent="0.4">
      <c r="B56" s="39" t="s">
        <v>49</v>
      </c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</row>
    <row r="58" spans="2:21" ht="24.75" x14ac:dyDescent="0.4">
      <c r="B58" s="38" t="s">
        <v>118</v>
      </c>
      <c r="C58" s="5"/>
    </row>
    <row r="59" spans="2:21" x14ac:dyDescent="0.4">
      <c r="C59" s="5"/>
    </row>
    <row r="60" spans="2:21" x14ac:dyDescent="0.4">
      <c r="C60" s="5" t="s">
        <v>4</v>
      </c>
      <c r="D60" s="8" t="s">
        <v>109</v>
      </c>
      <c r="E60" s="8" t="s">
        <v>7</v>
      </c>
      <c r="F60" s="8" t="s">
        <v>52</v>
      </c>
      <c r="G60" s="8" t="s">
        <v>53</v>
      </c>
      <c r="H60" s="8" t="s">
        <v>110</v>
      </c>
      <c r="I60" s="8" t="s">
        <v>166</v>
      </c>
      <c r="J60" s="8" t="s">
        <v>8</v>
      </c>
      <c r="K60" s="8" t="s">
        <v>9</v>
      </c>
      <c r="L60" s="8" t="s">
        <v>119</v>
      </c>
      <c r="M60" s="8" t="s">
        <v>58</v>
      </c>
      <c r="N60" s="8" t="s">
        <v>59</v>
      </c>
      <c r="O60" s="8" t="s">
        <v>60</v>
      </c>
      <c r="P60" s="8" t="s">
        <v>61</v>
      </c>
      <c r="Q60" s="8" t="s">
        <v>62</v>
      </c>
      <c r="R60" s="8" t="s">
        <v>63</v>
      </c>
      <c r="S60" s="8" t="s">
        <v>64</v>
      </c>
      <c r="T60" s="8" t="s">
        <v>65</v>
      </c>
      <c r="U60" s="8" t="s">
        <v>66</v>
      </c>
    </row>
    <row r="61" spans="2:21" ht="93.75" x14ac:dyDescent="0.4">
      <c r="C61" s="5"/>
      <c r="D61" s="9" t="s">
        <v>10</v>
      </c>
      <c r="E61" s="9" t="s">
        <v>12</v>
      </c>
      <c r="F61" s="9" t="s">
        <v>67</v>
      </c>
      <c r="G61" s="9" t="s">
        <v>68</v>
      </c>
      <c r="H61" s="9" t="s">
        <v>69</v>
      </c>
      <c r="I61" s="9" t="s">
        <v>13</v>
      </c>
      <c r="J61" s="9" t="s">
        <v>14</v>
      </c>
      <c r="K61" s="9" t="s">
        <v>15</v>
      </c>
      <c r="L61" s="9" t="s">
        <v>70</v>
      </c>
      <c r="M61" s="9" t="s">
        <v>120</v>
      </c>
      <c r="N61" s="9" t="s">
        <v>72</v>
      </c>
      <c r="O61" s="9" t="s">
        <v>73</v>
      </c>
      <c r="P61" s="9" t="s">
        <v>74</v>
      </c>
      <c r="Q61" s="9" t="s">
        <v>75</v>
      </c>
      <c r="R61" s="9" t="s">
        <v>76</v>
      </c>
      <c r="S61" s="9" t="s">
        <v>77</v>
      </c>
      <c r="T61" s="9" t="s">
        <v>78</v>
      </c>
      <c r="U61" s="9" t="s">
        <v>79</v>
      </c>
    </row>
    <row r="62" spans="2:21" x14ac:dyDescent="0.4">
      <c r="C62" s="5"/>
      <c r="D62" s="11"/>
      <c r="E62" s="11"/>
      <c r="F62" s="11"/>
      <c r="G62" s="11"/>
      <c r="H62" s="11" t="s">
        <v>80</v>
      </c>
      <c r="I62" s="11"/>
      <c r="J62" s="11"/>
      <c r="K62" s="11"/>
      <c r="L62" s="11"/>
      <c r="M62" s="11" t="s">
        <v>81</v>
      </c>
      <c r="N62" s="11" t="s">
        <v>167</v>
      </c>
      <c r="O62" s="11"/>
      <c r="P62" s="11" t="s">
        <v>82</v>
      </c>
      <c r="Q62" s="11" t="s">
        <v>61</v>
      </c>
      <c r="R62" s="11"/>
      <c r="S62" s="11" t="s">
        <v>121</v>
      </c>
      <c r="T62" s="11" t="s">
        <v>84</v>
      </c>
      <c r="U62" s="11" t="s">
        <v>85</v>
      </c>
    </row>
    <row r="63" spans="2:21" ht="37.5" x14ac:dyDescent="0.4">
      <c r="C63" s="5"/>
      <c r="D63" s="12">
        <v>1</v>
      </c>
      <c r="E63" s="12" t="s">
        <v>122</v>
      </c>
      <c r="F63" s="13"/>
      <c r="G63" s="18">
        <f>G26+1</f>
        <v>2</v>
      </c>
      <c r="H63" s="19" t="str">
        <f>$F$12</f>
        <v>DY001</v>
      </c>
      <c r="I63" s="13" t="str">
        <f>$G$12</f>
        <v>1：当月査定</v>
      </c>
      <c r="J63" s="13" t="str">
        <f>$H$12</f>
        <v>D</v>
      </c>
      <c r="K63" s="13" t="str">
        <f>$I$12</f>
        <v>1：未精算</v>
      </c>
      <c r="L63" s="15">
        <v>0</v>
      </c>
      <c r="M63" s="20">
        <f>SUM(L68:L72)</f>
        <v>103000</v>
      </c>
      <c r="N63" s="20">
        <f>M63*1.1</f>
        <v>113300.00000000001</v>
      </c>
      <c r="O63" s="20">
        <v>0</v>
      </c>
      <c r="P63" s="20">
        <f>N63+O63</f>
        <v>113300.00000000001</v>
      </c>
      <c r="Q63" s="20">
        <f>P63</f>
        <v>113300.00000000001</v>
      </c>
      <c r="R63" s="20">
        <v>0</v>
      </c>
      <c r="S63" s="20">
        <f>Q63+R63</f>
        <v>113300.00000000001</v>
      </c>
      <c r="T63" s="20">
        <f>S44</f>
        <v>56650.000000000007</v>
      </c>
      <c r="U63" s="20">
        <f>S63-T63</f>
        <v>56650.000000000007</v>
      </c>
    </row>
    <row r="64" spans="2:21" x14ac:dyDescent="0.4">
      <c r="C64" s="5"/>
      <c r="D64" s="16"/>
    </row>
    <row r="65" spans="2:21" x14ac:dyDescent="0.4">
      <c r="C65" s="5" t="s">
        <v>21</v>
      </c>
      <c r="D65" s="8" t="s">
        <v>87</v>
      </c>
      <c r="E65" s="8" t="s">
        <v>88</v>
      </c>
      <c r="F65" s="8" t="s">
        <v>123</v>
      </c>
      <c r="G65" s="8" t="s">
        <v>116</v>
      </c>
      <c r="H65" s="8" t="s">
        <v>26</v>
      </c>
      <c r="I65" s="8" t="s">
        <v>124</v>
      </c>
      <c r="J65" s="8" t="s">
        <v>125</v>
      </c>
      <c r="K65" s="8" t="s">
        <v>117</v>
      </c>
      <c r="L65" s="8" t="s">
        <v>93</v>
      </c>
      <c r="M65" s="8" t="s">
        <v>31</v>
      </c>
      <c r="N65" s="8" t="s">
        <v>95</v>
      </c>
      <c r="P65" s="7"/>
      <c r="Q65" s="5"/>
    </row>
    <row r="66" spans="2:21" ht="56.25" x14ac:dyDescent="0.4">
      <c r="C66" s="5"/>
      <c r="D66" s="9" t="s">
        <v>33</v>
      </c>
      <c r="E66" s="9" t="s">
        <v>34</v>
      </c>
      <c r="F66" s="9" t="s">
        <v>35</v>
      </c>
      <c r="G66" s="9" t="s">
        <v>36</v>
      </c>
      <c r="H66" s="9" t="s">
        <v>37</v>
      </c>
      <c r="I66" s="9" t="s">
        <v>38</v>
      </c>
      <c r="J66" s="9" t="s">
        <v>39</v>
      </c>
      <c r="K66" s="9" t="s">
        <v>40</v>
      </c>
      <c r="L66" s="9" t="s">
        <v>41</v>
      </c>
      <c r="M66" s="9" t="s">
        <v>42</v>
      </c>
      <c r="N66" s="9" t="s">
        <v>43</v>
      </c>
      <c r="P66" s="7"/>
      <c r="Q66" s="5"/>
    </row>
    <row r="67" spans="2:21" s="7" customFormat="1" ht="19.5" x14ac:dyDescent="0.4">
      <c r="B67" s="5"/>
      <c r="C67" s="5"/>
      <c r="D67" s="17"/>
      <c r="E67" s="17"/>
      <c r="F67" s="17"/>
      <c r="G67" s="17"/>
      <c r="H67" s="17"/>
      <c r="I67" s="17"/>
      <c r="J67" s="11" t="s">
        <v>44</v>
      </c>
      <c r="K67" s="11" t="s">
        <v>45</v>
      </c>
      <c r="L67" s="11" t="s">
        <v>46</v>
      </c>
      <c r="M67" s="11" t="s">
        <v>47</v>
      </c>
      <c r="N67" s="11" t="s">
        <v>48</v>
      </c>
      <c r="O67" s="6"/>
      <c r="Q67" s="5"/>
      <c r="R67" s="5"/>
      <c r="S67" s="5"/>
      <c r="T67" s="5"/>
      <c r="U67" s="5"/>
    </row>
    <row r="68" spans="2:21" ht="37.5" x14ac:dyDescent="0.4">
      <c r="C68" s="5"/>
      <c r="D68" s="12" t="s">
        <v>96</v>
      </c>
      <c r="E68" s="13" t="s">
        <v>97</v>
      </c>
      <c r="F68" s="13"/>
      <c r="G68" s="13"/>
      <c r="H68" s="13"/>
      <c r="I68" s="13"/>
      <c r="J68" s="13"/>
      <c r="K68" s="13"/>
      <c r="L68" s="13"/>
      <c r="M68" s="13"/>
      <c r="N68" s="13"/>
      <c r="P68" s="7"/>
      <c r="Q68" s="5"/>
    </row>
    <row r="69" spans="2:21" x14ac:dyDescent="0.4">
      <c r="C69" s="5"/>
      <c r="D69" s="12" t="s">
        <v>98</v>
      </c>
      <c r="E69" s="13" t="s">
        <v>129</v>
      </c>
      <c r="F69" s="13" t="s">
        <v>100</v>
      </c>
      <c r="G69" s="13">
        <v>1</v>
      </c>
      <c r="H69" s="13" t="s">
        <v>101</v>
      </c>
      <c r="I69" s="21">
        <v>25000</v>
      </c>
      <c r="J69" s="21">
        <f t="shared" ref="J69:J72" si="1">G69*I69</f>
        <v>25000</v>
      </c>
      <c r="K69" s="21">
        <v>2</v>
      </c>
      <c r="L69" s="21">
        <f>I69*K69</f>
        <v>50000</v>
      </c>
      <c r="M69" s="21">
        <v>1</v>
      </c>
      <c r="N69" s="21">
        <v>25000</v>
      </c>
      <c r="P69" s="7"/>
      <c r="Q69" s="5"/>
    </row>
    <row r="70" spans="2:21" ht="37.5" x14ac:dyDescent="0.4">
      <c r="C70" s="5"/>
      <c r="D70" s="12" t="s">
        <v>102</v>
      </c>
      <c r="E70" s="13"/>
      <c r="F70" s="13" t="s">
        <v>103</v>
      </c>
      <c r="G70" s="13">
        <v>1</v>
      </c>
      <c r="H70" s="13" t="s">
        <v>104</v>
      </c>
      <c r="I70" s="21">
        <v>3500</v>
      </c>
      <c r="J70" s="21">
        <f t="shared" si="1"/>
        <v>3500</v>
      </c>
      <c r="K70" s="21">
        <v>2</v>
      </c>
      <c r="L70" s="21">
        <f>I70*K70</f>
        <v>7000</v>
      </c>
      <c r="M70" s="21">
        <v>1</v>
      </c>
      <c r="N70" s="21">
        <v>3500</v>
      </c>
      <c r="P70" s="7"/>
      <c r="Q70" s="5"/>
    </row>
    <row r="71" spans="2:21" x14ac:dyDescent="0.4">
      <c r="C71" s="5"/>
      <c r="D71" s="12" t="s">
        <v>105</v>
      </c>
      <c r="E71" s="13" t="s">
        <v>130</v>
      </c>
      <c r="F71" s="13" t="s">
        <v>106</v>
      </c>
      <c r="G71" s="13">
        <v>1</v>
      </c>
      <c r="H71" s="13" t="s">
        <v>101</v>
      </c>
      <c r="I71" s="21">
        <v>20000</v>
      </c>
      <c r="J71" s="21">
        <f t="shared" si="1"/>
        <v>20000</v>
      </c>
      <c r="K71" s="21">
        <v>2</v>
      </c>
      <c r="L71" s="21">
        <f>I71*K71</f>
        <v>40000</v>
      </c>
      <c r="M71" s="21">
        <v>1</v>
      </c>
      <c r="N71" s="21">
        <v>20000</v>
      </c>
      <c r="P71" s="7"/>
      <c r="Q71" s="5"/>
    </row>
    <row r="72" spans="2:21" ht="37.5" x14ac:dyDescent="0.4">
      <c r="C72" s="5"/>
      <c r="D72" s="12" t="s">
        <v>107</v>
      </c>
      <c r="E72" s="13"/>
      <c r="F72" s="13" t="s">
        <v>103</v>
      </c>
      <c r="G72" s="13">
        <v>1</v>
      </c>
      <c r="H72" s="13" t="s">
        <v>104</v>
      </c>
      <c r="I72" s="21">
        <v>3000</v>
      </c>
      <c r="J72" s="21">
        <f t="shared" si="1"/>
        <v>3000</v>
      </c>
      <c r="K72" s="21">
        <v>2</v>
      </c>
      <c r="L72" s="21">
        <f>I72*K72</f>
        <v>6000</v>
      </c>
      <c r="M72" s="21">
        <v>1</v>
      </c>
      <c r="N72" s="21">
        <v>3000</v>
      </c>
      <c r="P72" s="7"/>
      <c r="Q72" s="5"/>
    </row>
    <row r="73" spans="2:21" x14ac:dyDescent="0.4">
      <c r="C73" s="5"/>
      <c r="D73" s="16"/>
      <c r="I73" s="22"/>
      <c r="J73" s="22"/>
      <c r="K73" s="22"/>
      <c r="L73" s="22"/>
      <c r="M73" s="22"/>
      <c r="N73" s="22"/>
      <c r="P73" s="7"/>
      <c r="Q73" s="5"/>
    </row>
    <row r="74" spans="2:21" x14ac:dyDescent="0.4">
      <c r="C74" s="5"/>
      <c r="D74" s="16"/>
      <c r="I74" s="22"/>
      <c r="J74" s="22"/>
      <c r="K74" s="22"/>
      <c r="L74" s="22"/>
      <c r="M74" s="22"/>
      <c r="N74" s="22"/>
      <c r="P74" s="7"/>
      <c r="Q74" s="5"/>
    </row>
    <row r="75" spans="2:21" x14ac:dyDescent="0.4">
      <c r="C75" s="5"/>
      <c r="D75" s="16"/>
      <c r="I75" s="22"/>
      <c r="J75" s="22"/>
      <c r="K75" s="22"/>
      <c r="L75" s="22"/>
      <c r="M75" s="22"/>
      <c r="N75" s="22"/>
      <c r="P75" s="7"/>
      <c r="Q75" s="5"/>
    </row>
    <row r="76" spans="2:21" x14ac:dyDescent="0.4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2:21" x14ac:dyDescent="0.4">
      <c r="B77" s="39" t="s">
        <v>49</v>
      </c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</row>
    <row r="79" spans="2:21" ht="24.75" x14ac:dyDescent="0.4">
      <c r="B79" s="38" t="s">
        <v>131</v>
      </c>
      <c r="C79" s="5"/>
    </row>
    <row r="80" spans="2:21" x14ac:dyDescent="0.4">
      <c r="C80" s="5"/>
    </row>
    <row r="81" spans="2:21" x14ac:dyDescent="0.4">
      <c r="C81" s="5" t="s">
        <v>4</v>
      </c>
      <c r="D81" s="8" t="s">
        <v>109</v>
      </c>
      <c r="E81" s="8" t="s">
        <v>7</v>
      </c>
      <c r="F81" s="8" t="s">
        <v>52</v>
      </c>
      <c r="G81" s="8" t="s">
        <v>53</v>
      </c>
      <c r="H81" s="8" t="s">
        <v>110</v>
      </c>
      <c r="I81" s="8" t="s">
        <v>166</v>
      </c>
      <c r="J81" s="8" t="s">
        <v>8</v>
      </c>
      <c r="K81" s="8" t="s">
        <v>9</v>
      </c>
      <c r="L81" s="8" t="s">
        <v>119</v>
      </c>
      <c r="M81" s="8" t="s">
        <v>58</v>
      </c>
      <c r="N81" s="8" t="s">
        <v>59</v>
      </c>
      <c r="O81" s="8" t="s">
        <v>60</v>
      </c>
      <c r="P81" s="8" t="s">
        <v>61</v>
      </c>
      <c r="Q81" s="8" t="s">
        <v>62</v>
      </c>
      <c r="R81" s="8" t="s">
        <v>63</v>
      </c>
      <c r="S81" s="8" t="s">
        <v>64</v>
      </c>
      <c r="T81" s="8" t="s">
        <v>65</v>
      </c>
      <c r="U81" s="8" t="s">
        <v>66</v>
      </c>
    </row>
    <row r="82" spans="2:21" ht="93.75" x14ac:dyDescent="0.4">
      <c r="C82" s="5"/>
      <c r="D82" s="9" t="s">
        <v>10</v>
      </c>
      <c r="E82" s="9" t="s">
        <v>12</v>
      </c>
      <c r="F82" s="9" t="s">
        <v>67</v>
      </c>
      <c r="G82" s="9" t="s">
        <v>68</v>
      </c>
      <c r="H82" s="9" t="s">
        <v>69</v>
      </c>
      <c r="I82" s="9" t="s">
        <v>13</v>
      </c>
      <c r="J82" s="9" t="s">
        <v>14</v>
      </c>
      <c r="K82" s="9" t="s">
        <v>15</v>
      </c>
      <c r="L82" s="9" t="s">
        <v>70</v>
      </c>
      <c r="M82" s="9" t="s">
        <v>120</v>
      </c>
      <c r="N82" s="9" t="s">
        <v>72</v>
      </c>
      <c r="O82" s="9" t="s">
        <v>73</v>
      </c>
      <c r="P82" s="9" t="s">
        <v>74</v>
      </c>
      <c r="Q82" s="9" t="s">
        <v>75</v>
      </c>
      <c r="R82" s="9" t="s">
        <v>76</v>
      </c>
      <c r="S82" s="9" t="s">
        <v>77</v>
      </c>
      <c r="T82" s="9" t="s">
        <v>78</v>
      </c>
      <c r="U82" s="9" t="s">
        <v>79</v>
      </c>
    </row>
    <row r="83" spans="2:21" x14ac:dyDescent="0.4">
      <c r="C83" s="5"/>
      <c r="D83" s="11"/>
      <c r="E83" s="11"/>
      <c r="F83" s="11"/>
      <c r="G83" s="11"/>
      <c r="H83" s="11"/>
      <c r="I83" s="11"/>
      <c r="J83" s="11"/>
      <c r="K83" s="11"/>
      <c r="L83" s="11"/>
      <c r="M83" s="11" t="s">
        <v>81</v>
      </c>
      <c r="N83" s="11" t="s">
        <v>167</v>
      </c>
      <c r="O83" s="11"/>
      <c r="P83" s="11" t="s">
        <v>82</v>
      </c>
      <c r="Q83" s="11" t="s">
        <v>61</v>
      </c>
      <c r="R83" s="11"/>
      <c r="S83" s="11" t="s">
        <v>121</v>
      </c>
      <c r="T83" s="11" t="s">
        <v>84</v>
      </c>
      <c r="U83" s="11" t="s">
        <v>85</v>
      </c>
    </row>
    <row r="84" spans="2:21" ht="37.5" x14ac:dyDescent="0.4">
      <c r="C84" s="5"/>
      <c r="D84" s="12">
        <v>1</v>
      </c>
      <c r="E84" s="12" t="s">
        <v>122</v>
      </c>
      <c r="F84" s="13"/>
      <c r="G84" s="18">
        <v>3</v>
      </c>
      <c r="H84" s="19" t="str">
        <f>$F$12</f>
        <v>DY001</v>
      </c>
      <c r="I84" s="13" t="str">
        <f>$G$12</f>
        <v>1：当月査定</v>
      </c>
      <c r="J84" s="13" t="str">
        <f>$H$12</f>
        <v>D</v>
      </c>
      <c r="K84" s="13" t="str">
        <f>$I$12</f>
        <v>1：未精算</v>
      </c>
      <c r="L84" s="15">
        <v>0</v>
      </c>
      <c r="M84" s="20">
        <f>SUM(L90:L93)</f>
        <v>154500</v>
      </c>
      <c r="N84" s="20">
        <f>M84*1.1</f>
        <v>169950</v>
      </c>
      <c r="O84" s="20">
        <v>0</v>
      </c>
      <c r="P84" s="20">
        <f>N84+O84</f>
        <v>169950</v>
      </c>
      <c r="Q84" s="20">
        <f>P84</f>
        <v>169950</v>
      </c>
      <c r="R84" s="20">
        <v>0</v>
      </c>
      <c r="S84" s="20">
        <f>Q84+R84</f>
        <v>169950</v>
      </c>
      <c r="T84" s="20">
        <f>S63</f>
        <v>113300.00000000001</v>
      </c>
      <c r="U84" s="20">
        <f>S84-T84</f>
        <v>56649.999999999985</v>
      </c>
    </row>
    <row r="85" spans="2:21" x14ac:dyDescent="0.4">
      <c r="C85" s="5"/>
      <c r="D85" s="16"/>
    </row>
    <row r="86" spans="2:21" x14ac:dyDescent="0.4">
      <c r="C86" s="5" t="s">
        <v>21</v>
      </c>
      <c r="D86" s="8" t="s">
        <v>87</v>
      </c>
      <c r="E86" s="8" t="s">
        <v>88</v>
      </c>
      <c r="F86" s="8" t="s">
        <v>123</v>
      </c>
      <c r="G86" s="8" t="s">
        <v>116</v>
      </c>
      <c r="H86" s="8" t="s">
        <v>26</v>
      </c>
      <c r="I86" s="8" t="s">
        <v>124</v>
      </c>
      <c r="J86" s="8" t="s">
        <v>125</v>
      </c>
      <c r="K86" s="8" t="s">
        <v>117</v>
      </c>
      <c r="L86" s="8" t="s">
        <v>93</v>
      </c>
      <c r="M86" s="8" t="s">
        <v>31</v>
      </c>
      <c r="N86" s="8" t="s">
        <v>95</v>
      </c>
      <c r="P86" s="7"/>
      <c r="Q86" s="5"/>
    </row>
    <row r="87" spans="2:21" ht="56.25" x14ac:dyDescent="0.4">
      <c r="C87" s="5"/>
      <c r="D87" s="9" t="s">
        <v>33</v>
      </c>
      <c r="E87" s="9" t="s">
        <v>34</v>
      </c>
      <c r="F87" s="9" t="s">
        <v>35</v>
      </c>
      <c r="G87" s="9" t="s">
        <v>36</v>
      </c>
      <c r="H87" s="9" t="s">
        <v>37</v>
      </c>
      <c r="I87" s="9" t="s">
        <v>38</v>
      </c>
      <c r="J87" s="9" t="s">
        <v>39</v>
      </c>
      <c r="K87" s="9" t="s">
        <v>40</v>
      </c>
      <c r="L87" s="9" t="s">
        <v>41</v>
      </c>
      <c r="M87" s="9" t="s">
        <v>42</v>
      </c>
      <c r="N87" s="9" t="s">
        <v>43</v>
      </c>
      <c r="P87" s="7"/>
      <c r="Q87" s="5"/>
    </row>
    <row r="88" spans="2:21" s="7" customFormat="1" ht="19.5" x14ac:dyDescent="0.4">
      <c r="B88" s="5"/>
      <c r="C88" s="5"/>
      <c r="D88" s="17"/>
      <c r="E88" s="17"/>
      <c r="F88" s="17"/>
      <c r="G88" s="17"/>
      <c r="H88" s="17"/>
      <c r="I88" s="17"/>
      <c r="J88" s="11" t="s">
        <v>44</v>
      </c>
      <c r="K88" s="11" t="s">
        <v>45</v>
      </c>
      <c r="L88" s="11" t="s">
        <v>46</v>
      </c>
      <c r="M88" s="11" t="s">
        <v>47</v>
      </c>
      <c r="N88" s="11" t="s">
        <v>48</v>
      </c>
      <c r="O88" s="6"/>
      <c r="Q88" s="5"/>
      <c r="R88" s="5"/>
      <c r="S88" s="5"/>
      <c r="T88" s="5"/>
      <c r="U88" s="5"/>
    </row>
    <row r="89" spans="2:21" ht="37.5" x14ac:dyDescent="0.4">
      <c r="C89" s="5"/>
      <c r="D89" s="12" t="s">
        <v>96</v>
      </c>
      <c r="E89" s="13" t="s">
        <v>97</v>
      </c>
      <c r="F89" s="13"/>
      <c r="G89" s="13"/>
      <c r="H89" s="13"/>
      <c r="I89" s="13"/>
      <c r="J89" s="13"/>
      <c r="K89" s="13"/>
      <c r="L89" s="13"/>
      <c r="M89" s="13"/>
      <c r="N89" s="13"/>
      <c r="P89" s="7"/>
      <c r="Q89" s="5"/>
    </row>
    <row r="90" spans="2:21" x14ac:dyDescent="0.4">
      <c r="C90" s="5"/>
      <c r="D90" s="12" t="s">
        <v>98</v>
      </c>
      <c r="E90" s="13" t="s">
        <v>129</v>
      </c>
      <c r="F90" s="13" t="s">
        <v>100</v>
      </c>
      <c r="G90" s="13">
        <v>1</v>
      </c>
      <c r="H90" s="13" t="s">
        <v>101</v>
      </c>
      <c r="I90" s="21">
        <v>25000</v>
      </c>
      <c r="J90" s="21">
        <f t="shared" ref="J90:J93" si="2">G90*I90</f>
        <v>25000</v>
      </c>
      <c r="K90" s="21">
        <v>3</v>
      </c>
      <c r="L90" s="21">
        <f>I90*K90</f>
        <v>75000</v>
      </c>
      <c r="M90" s="21">
        <v>2</v>
      </c>
      <c r="N90" s="21">
        <f>I90*M90</f>
        <v>50000</v>
      </c>
      <c r="P90" s="7"/>
      <c r="Q90" s="5"/>
    </row>
    <row r="91" spans="2:21" ht="37.5" x14ac:dyDescent="0.4">
      <c r="C91" s="5"/>
      <c r="D91" s="12" t="s">
        <v>102</v>
      </c>
      <c r="E91" s="13"/>
      <c r="F91" s="13" t="s">
        <v>103</v>
      </c>
      <c r="G91" s="13">
        <v>1</v>
      </c>
      <c r="H91" s="13" t="s">
        <v>104</v>
      </c>
      <c r="I91" s="21">
        <v>3500</v>
      </c>
      <c r="J91" s="21">
        <f t="shared" si="2"/>
        <v>3500</v>
      </c>
      <c r="K91" s="21">
        <v>3</v>
      </c>
      <c r="L91" s="21">
        <f>I91*K91</f>
        <v>10500</v>
      </c>
      <c r="M91" s="21">
        <v>2</v>
      </c>
      <c r="N91" s="21">
        <f t="shared" ref="N91:N93" si="3">I91*M91</f>
        <v>7000</v>
      </c>
      <c r="P91" s="7"/>
      <c r="Q91" s="5"/>
    </row>
    <row r="92" spans="2:21" x14ac:dyDescent="0.4">
      <c r="C92" s="5"/>
      <c r="D92" s="12" t="s">
        <v>105</v>
      </c>
      <c r="E92" s="13" t="s">
        <v>130</v>
      </c>
      <c r="F92" s="13" t="s">
        <v>106</v>
      </c>
      <c r="G92" s="13">
        <v>1</v>
      </c>
      <c r="H92" s="13" t="s">
        <v>101</v>
      </c>
      <c r="I92" s="21">
        <v>20000</v>
      </c>
      <c r="J92" s="21">
        <f t="shared" si="2"/>
        <v>20000</v>
      </c>
      <c r="K92" s="21">
        <v>3</v>
      </c>
      <c r="L92" s="21">
        <f>I92*K92</f>
        <v>60000</v>
      </c>
      <c r="M92" s="21">
        <v>2</v>
      </c>
      <c r="N92" s="21">
        <f t="shared" si="3"/>
        <v>40000</v>
      </c>
      <c r="P92" s="7"/>
      <c r="Q92" s="5"/>
    </row>
    <row r="93" spans="2:21" ht="37.5" x14ac:dyDescent="0.4">
      <c r="C93" s="5"/>
      <c r="D93" s="12" t="s">
        <v>107</v>
      </c>
      <c r="E93" s="13"/>
      <c r="F93" s="13" t="s">
        <v>103</v>
      </c>
      <c r="G93" s="13">
        <v>1</v>
      </c>
      <c r="H93" s="13" t="s">
        <v>104</v>
      </c>
      <c r="I93" s="21">
        <v>3000</v>
      </c>
      <c r="J93" s="21">
        <f t="shared" si="2"/>
        <v>3000</v>
      </c>
      <c r="K93" s="21">
        <v>3</v>
      </c>
      <c r="L93" s="21">
        <f>I93*K93</f>
        <v>9000</v>
      </c>
      <c r="M93" s="21">
        <v>2</v>
      </c>
      <c r="N93" s="21">
        <f t="shared" si="3"/>
        <v>6000</v>
      </c>
      <c r="P93" s="7"/>
      <c r="Q93" s="5"/>
    </row>
    <row r="94" spans="2:21" x14ac:dyDescent="0.4">
      <c r="C94" s="5"/>
      <c r="D94" s="16"/>
      <c r="I94" s="22"/>
      <c r="J94" s="22"/>
      <c r="K94" s="22"/>
      <c r="L94" s="22"/>
      <c r="M94" s="22"/>
      <c r="N94" s="22"/>
      <c r="P94" s="7"/>
      <c r="Q94" s="5"/>
    </row>
    <row r="95" spans="2:21" x14ac:dyDescent="0.4">
      <c r="C95" s="5"/>
      <c r="D95" s="16"/>
      <c r="I95" s="22"/>
      <c r="J95" s="22"/>
      <c r="K95" s="22"/>
      <c r="L95" s="22"/>
      <c r="M95" s="22"/>
      <c r="N95" s="22"/>
      <c r="P95" s="7"/>
      <c r="Q95" s="5"/>
    </row>
    <row r="96" spans="2:21" x14ac:dyDescent="0.4">
      <c r="C96" s="5"/>
      <c r="D96" s="16"/>
      <c r="I96" s="22"/>
      <c r="J96" s="22"/>
      <c r="K96" s="22"/>
      <c r="L96" s="22"/>
      <c r="M96" s="22"/>
      <c r="N96" s="22"/>
      <c r="P96" s="7"/>
      <c r="Q96" s="5"/>
    </row>
    <row r="97" spans="2:21" x14ac:dyDescent="0.4">
      <c r="B97" s="39" t="s">
        <v>49</v>
      </c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</row>
    <row r="99" spans="2:21" ht="24.75" x14ac:dyDescent="0.4">
      <c r="B99" s="38" t="s">
        <v>132</v>
      </c>
      <c r="C99" s="5"/>
    </row>
    <row r="100" spans="2:21" x14ac:dyDescent="0.4">
      <c r="C100" s="5"/>
    </row>
    <row r="101" spans="2:21" x14ac:dyDescent="0.4">
      <c r="C101" s="5" t="s">
        <v>4</v>
      </c>
      <c r="D101" s="8" t="s">
        <v>109</v>
      </c>
      <c r="E101" s="8" t="s">
        <v>7</v>
      </c>
      <c r="F101" s="8" t="s">
        <v>52</v>
      </c>
      <c r="G101" s="8" t="s">
        <v>53</v>
      </c>
      <c r="H101" s="8" t="s">
        <v>110</v>
      </c>
      <c r="I101" s="8" t="s">
        <v>166</v>
      </c>
      <c r="J101" s="8" t="s">
        <v>8</v>
      </c>
      <c r="K101" s="8" t="s">
        <v>9</v>
      </c>
      <c r="L101" s="8" t="s">
        <v>119</v>
      </c>
      <c r="M101" s="8" t="s">
        <v>58</v>
      </c>
      <c r="N101" s="8" t="s">
        <v>59</v>
      </c>
      <c r="O101" s="8" t="s">
        <v>60</v>
      </c>
      <c r="P101" s="8" t="s">
        <v>61</v>
      </c>
      <c r="Q101" s="8" t="s">
        <v>62</v>
      </c>
      <c r="R101" s="8" t="s">
        <v>63</v>
      </c>
      <c r="S101" s="8" t="s">
        <v>64</v>
      </c>
      <c r="T101" s="8" t="s">
        <v>65</v>
      </c>
      <c r="U101" s="8" t="s">
        <v>66</v>
      </c>
    </row>
    <row r="102" spans="2:21" ht="93.75" x14ac:dyDescent="0.4">
      <c r="C102" s="5"/>
      <c r="D102" s="9" t="s">
        <v>10</v>
      </c>
      <c r="E102" s="9" t="s">
        <v>12</v>
      </c>
      <c r="F102" s="9" t="s">
        <v>67</v>
      </c>
      <c r="G102" s="9" t="s">
        <v>68</v>
      </c>
      <c r="H102" s="9" t="s">
        <v>69</v>
      </c>
      <c r="I102" s="9" t="s">
        <v>13</v>
      </c>
      <c r="J102" s="9" t="s">
        <v>14</v>
      </c>
      <c r="K102" s="9" t="s">
        <v>15</v>
      </c>
      <c r="L102" s="9" t="s">
        <v>70</v>
      </c>
      <c r="M102" s="9" t="s">
        <v>120</v>
      </c>
      <c r="N102" s="9" t="s">
        <v>72</v>
      </c>
      <c r="O102" s="9" t="s">
        <v>73</v>
      </c>
      <c r="P102" s="9" t="s">
        <v>74</v>
      </c>
      <c r="Q102" s="9" t="s">
        <v>75</v>
      </c>
      <c r="R102" s="9" t="s">
        <v>76</v>
      </c>
      <c r="S102" s="9" t="s">
        <v>77</v>
      </c>
      <c r="T102" s="9" t="s">
        <v>78</v>
      </c>
      <c r="U102" s="9" t="s">
        <v>79</v>
      </c>
    </row>
    <row r="103" spans="2:21" x14ac:dyDescent="0.4">
      <c r="C103" s="5"/>
      <c r="D103" s="11"/>
      <c r="E103" s="11"/>
      <c r="F103" s="11"/>
      <c r="G103" s="11"/>
      <c r="H103" s="11"/>
      <c r="I103" s="11"/>
      <c r="J103" s="11"/>
      <c r="K103" s="11"/>
      <c r="L103" s="11"/>
      <c r="M103" s="11" t="s">
        <v>81</v>
      </c>
      <c r="N103" s="11" t="s">
        <v>167</v>
      </c>
      <c r="O103" s="11"/>
      <c r="P103" s="11" t="s">
        <v>82</v>
      </c>
      <c r="Q103" s="11" t="s">
        <v>61</v>
      </c>
      <c r="R103" s="11"/>
      <c r="S103" s="11" t="s">
        <v>121</v>
      </c>
      <c r="T103" s="11" t="s">
        <v>84</v>
      </c>
      <c r="U103" s="11" t="s">
        <v>85</v>
      </c>
    </row>
    <row r="104" spans="2:21" ht="37.5" x14ac:dyDescent="0.4">
      <c r="C104" s="5"/>
      <c r="D104" s="12">
        <v>1</v>
      </c>
      <c r="E104" s="12" t="s">
        <v>122</v>
      </c>
      <c r="F104" s="13"/>
      <c r="G104" s="18">
        <v>4</v>
      </c>
      <c r="H104" s="19" t="str">
        <f>$F$12</f>
        <v>DY001</v>
      </c>
      <c r="I104" s="13" t="str">
        <f>$G$12</f>
        <v>1：当月査定</v>
      </c>
      <c r="J104" s="13" t="str">
        <f>$H$12</f>
        <v>D</v>
      </c>
      <c r="K104" s="13" t="str">
        <f>$I$12</f>
        <v>1：未精算</v>
      </c>
      <c r="L104" s="15">
        <v>0</v>
      </c>
      <c r="M104" s="20">
        <f>SUM(L110:L113)</f>
        <v>206000</v>
      </c>
      <c r="N104" s="20">
        <f>M104*1.1</f>
        <v>226600.00000000003</v>
      </c>
      <c r="O104" s="20">
        <v>0</v>
      </c>
      <c r="P104" s="20">
        <f>N104+O104</f>
        <v>226600.00000000003</v>
      </c>
      <c r="Q104" s="20">
        <f>P104</f>
        <v>226600.00000000003</v>
      </c>
      <c r="R104" s="20">
        <v>0</v>
      </c>
      <c r="S104" s="20">
        <f>Q104+R104</f>
        <v>226600.00000000003</v>
      </c>
      <c r="T104" s="20">
        <f>S84</f>
        <v>169950</v>
      </c>
      <c r="U104" s="20">
        <f>S104-T104</f>
        <v>56650.000000000029</v>
      </c>
    </row>
    <row r="105" spans="2:21" x14ac:dyDescent="0.4">
      <c r="C105" s="5"/>
      <c r="D105" s="16"/>
    </row>
    <row r="106" spans="2:21" x14ac:dyDescent="0.4">
      <c r="C106" s="5" t="s">
        <v>21</v>
      </c>
      <c r="D106" s="8" t="s">
        <v>87</v>
      </c>
      <c r="E106" s="8" t="s">
        <v>88</v>
      </c>
      <c r="F106" s="8" t="s">
        <v>123</v>
      </c>
      <c r="G106" s="8" t="s">
        <v>116</v>
      </c>
      <c r="H106" s="8" t="s">
        <v>26</v>
      </c>
      <c r="I106" s="8" t="s">
        <v>124</v>
      </c>
      <c r="J106" s="8" t="s">
        <v>125</v>
      </c>
      <c r="K106" s="8" t="s">
        <v>117</v>
      </c>
      <c r="L106" s="8" t="s">
        <v>93</v>
      </c>
      <c r="M106" s="8" t="s">
        <v>31</v>
      </c>
      <c r="N106" s="8" t="s">
        <v>95</v>
      </c>
      <c r="P106" s="7"/>
      <c r="Q106" s="5"/>
    </row>
    <row r="107" spans="2:21" ht="56.25" x14ac:dyDescent="0.4">
      <c r="C107" s="5"/>
      <c r="D107" s="9" t="s">
        <v>33</v>
      </c>
      <c r="E107" s="9" t="s">
        <v>34</v>
      </c>
      <c r="F107" s="9" t="s">
        <v>35</v>
      </c>
      <c r="G107" s="9" t="s">
        <v>36</v>
      </c>
      <c r="H107" s="9" t="s">
        <v>37</v>
      </c>
      <c r="I107" s="9" t="s">
        <v>38</v>
      </c>
      <c r="J107" s="9" t="s">
        <v>39</v>
      </c>
      <c r="K107" s="9" t="s">
        <v>40</v>
      </c>
      <c r="L107" s="9" t="s">
        <v>41</v>
      </c>
      <c r="M107" s="9" t="s">
        <v>42</v>
      </c>
      <c r="N107" s="9" t="s">
        <v>43</v>
      </c>
      <c r="P107" s="7"/>
      <c r="Q107" s="5"/>
    </row>
    <row r="108" spans="2:21" s="7" customFormat="1" ht="19.5" x14ac:dyDescent="0.4">
      <c r="B108" s="5"/>
      <c r="C108" s="5"/>
      <c r="D108" s="17"/>
      <c r="E108" s="17"/>
      <c r="F108" s="17"/>
      <c r="G108" s="17"/>
      <c r="H108" s="17"/>
      <c r="I108" s="17"/>
      <c r="J108" s="11" t="s">
        <v>44</v>
      </c>
      <c r="K108" s="11" t="s">
        <v>45</v>
      </c>
      <c r="L108" s="11" t="s">
        <v>46</v>
      </c>
      <c r="M108" s="11" t="s">
        <v>47</v>
      </c>
      <c r="N108" s="11" t="s">
        <v>48</v>
      </c>
      <c r="O108" s="6"/>
      <c r="Q108" s="5"/>
      <c r="R108" s="5"/>
      <c r="S108" s="5"/>
      <c r="T108" s="5"/>
      <c r="U108" s="5"/>
    </row>
    <row r="109" spans="2:21" ht="37.5" x14ac:dyDescent="0.4">
      <c r="C109" s="5"/>
      <c r="D109" s="12" t="s">
        <v>96</v>
      </c>
      <c r="E109" s="13" t="s">
        <v>97</v>
      </c>
      <c r="F109" s="13"/>
      <c r="G109" s="13"/>
      <c r="H109" s="13"/>
      <c r="I109" s="13"/>
      <c r="J109" s="13"/>
      <c r="K109" s="13"/>
      <c r="L109" s="13"/>
      <c r="M109" s="13"/>
      <c r="N109" s="13"/>
      <c r="P109" s="7"/>
      <c r="Q109" s="5"/>
    </row>
    <row r="110" spans="2:21" x14ac:dyDescent="0.4">
      <c r="C110" s="5"/>
      <c r="D110" s="12" t="s">
        <v>98</v>
      </c>
      <c r="E110" s="13" t="s">
        <v>129</v>
      </c>
      <c r="F110" s="13" t="s">
        <v>100</v>
      </c>
      <c r="G110" s="13">
        <v>1</v>
      </c>
      <c r="H110" s="13" t="s">
        <v>101</v>
      </c>
      <c r="I110" s="21">
        <v>25000</v>
      </c>
      <c r="J110" s="21">
        <f t="shared" ref="J110:J113" si="4">G110*I110</f>
        <v>25000</v>
      </c>
      <c r="K110" s="21">
        <v>4</v>
      </c>
      <c r="L110" s="21">
        <f>I110*K110</f>
        <v>100000</v>
      </c>
      <c r="M110" s="21">
        <v>3</v>
      </c>
      <c r="N110" s="21">
        <f>I110*M110</f>
        <v>75000</v>
      </c>
      <c r="P110" s="7"/>
      <c r="Q110" s="5"/>
    </row>
    <row r="111" spans="2:21" ht="37.5" x14ac:dyDescent="0.4">
      <c r="C111" s="5"/>
      <c r="D111" s="12" t="s">
        <v>102</v>
      </c>
      <c r="E111" s="13"/>
      <c r="F111" s="13" t="s">
        <v>103</v>
      </c>
      <c r="G111" s="13">
        <v>1</v>
      </c>
      <c r="H111" s="13" t="s">
        <v>104</v>
      </c>
      <c r="I111" s="21">
        <v>3500</v>
      </c>
      <c r="J111" s="21">
        <f t="shared" si="4"/>
        <v>3500</v>
      </c>
      <c r="K111" s="21">
        <v>4</v>
      </c>
      <c r="L111" s="21">
        <f>I111*K111</f>
        <v>14000</v>
      </c>
      <c r="M111" s="21">
        <v>3</v>
      </c>
      <c r="N111" s="21">
        <f t="shared" ref="N111:N113" si="5">I111*M111</f>
        <v>10500</v>
      </c>
      <c r="P111" s="7"/>
      <c r="Q111" s="5"/>
    </row>
    <row r="112" spans="2:21" x14ac:dyDescent="0.4">
      <c r="C112" s="5"/>
      <c r="D112" s="12" t="s">
        <v>105</v>
      </c>
      <c r="E112" s="13" t="s">
        <v>130</v>
      </c>
      <c r="F112" s="13" t="s">
        <v>106</v>
      </c>
      <c r="G112" s="13">
        <v>1</v>
      </c>
      <c r="H112" s="13" t="s">
        <v>101</v>
      </c>
      <c r="I112" s="21">
        <v>20000</v>
      </c>
      <c r="J112" s="21">
        <f t="shared" si="4"/>
        <v>20000</v>
      </c>
      <c r="K112" s="21">
        <v>4</v>
      </c>
      <c r="L112" s="21">
        <f>I112*K112</f>
        <v>80000</v>
      </c>
      <c r="M112" s="21">
        <v>3</v>
      </c>
      <c r="N112" s="21">
        <f t="shared" si="5"/>
        <v>60000</v>
      </c>
      <c r="P112" s="7"/>
      <c r="Q112" s="5"/>
    </row>
    <row r="113" spans="3:17" ht="37.5" x14ac:dyDescent="0.4">
      <c r="C113" s="5"/>
      <c r="D113" s="12" t="s">
        <v>107</v>
      </c>
      <c r="E113" s="13"/>
      <c r="F113" s="13" t="s">
        <v>103</v>
      </c>
      <c r="G113" s="13">
        <v>1</v>
      </c>
      <c r="H113" s="13" t="s">
        <v>104</v>
      </c>
      <c r="I113" s="21">
        <v>3000</v>
      </c>
      <c r="J113" s="21">
        <f t="shared" si="4"/>
        <v>3000</v>
      </c>
      <c r="K113" s="21">
        <v>4</v>
      </c>
      <c r="L113" s="21">
        <f>I113*K113</f>
        <v>12000</v>
      </c>
      <c r="M113" s="21">
        <v>3</v>
      </c>
      <c r="N113" s="21">
        <f t="shared" si="5"/>
        <v>9000</v>
      </c>
      <c r="P113" s="7"/>
      <c r="Q113" s="5"/>
    </row>
    <row r="114" spans="3:17" x14ac:dyDescent="0.4"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</sheetData>
  <mergeCells count="6">
    <mergeCell ref="B97:U97"/>
    <mergeCell ref="B5:U5"/>
    <mergeCell ref="B19:U19"/>
    <mergeCell ref="B37:U37"/>
    <mergeCell ref="B56:U56"/>
    <mergeCell ref="B77:U77"/>
  </mergeCells>
  <phoneticPr fontId="3"/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headerFooter>
    <oddHeader>&amp;R2022年度情報化評議会(CI-NET)　標準委員会　第4回　資料2-3
2023年03月03日</oddHeader>
  </headerFooter>
  <rowBreaks count="5" manualBreakCount="5">
    <brk id="18" max="16383" man="1"/>
    <brk id="36" max="16383" man="1"/>
    <brk id="55" max="16383" man="1"/>
    <brk id="76" max="16383" man="1"/>
    <brk id="9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77"/>
  <sheetViews>
    <sheetView tabSelected="1" view="pageBreakPreview" topLeftCell="A62" zoomScaleNormal="60" zoomScaleSheetLayoutView="100" workbookViewId="0">
      <selection activeCell="R75" sqref="R75"/>
    </sheetView>
  </sheetViews>
  <sheetFormatPr defaultColWidth="9" defaultRowHeight="18.75" x14ac:dyDescent="0.4"/>
  <cols>
    <col min="1" max="2" width="6.125" style="5" customWidth="1"/>
    <col min="3" max="3" width="6.125" style="6" customWidth="1"/>
    <col min="4" max="16" width="8.625" style="6" customWidth="1"/>
    <col min="17" max="17" width="8.625" style="7" customWidth="1"/>
    <col min="18" max="21" width="8.625" style="5" customWidth="1"/>
    <col min="22" max="22" width="12.375" style="5" customWidth="1"/>
    <col min="23" max="16384" width="9" style="5"/>
  </cols>
  <sheetData>
    <row r="1" spans="1:38" s="4" customFormat="1" ht="24.75" x14ac:dyDescent="0.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</row>
    <row r="3" spans="1:38" x14ac:dyDescent="0.4">
      <c r="A3" s="5" t="s">
        <v>1</v>
      </c>
    </row>
    <row r="5" spans="1:38" x14ac:dyDescent="0.4">
      <c r="B5" s="40" t="s">
        <v>2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</row>
    <row r="7" spans="1:38" ht="24.75" x14ac:dyDescent="0.4">
      <c r="B7" s="38" t="s">
        <v>3</v>
      </c>
      <c r="C7" s="5"/>
    </row>
    <row r="8" spans="1:38" x14ac:dyDescent="0.4">
      <c r="C8" s="5"/>
    </row>
    <row r="9" spans="1:38" x14ac:dyDescent="0.4">
      <c r="C9" s="5" t="s">
        <v>4</v>
      </c>
      <c r="D9" s="8" t="s">
        <v>5</v>
      </c>
      <c r="E9" s="8" t="s">
        <v>6</v>
      </c>
      <c r="F9" s="8" t="s">
        <v>7</v>
      </c>
      <c r="G9" s="8" t="s">
        <v>166</v>
      </c>
      <c r="H9" s="8" t="s">
        <v>8</v>
      </c>
      <c r="I9" s="8" t="s">
        <v>9</v>
      </c>
      <c r="J9" s="5"/>
      <c r="K9" s="5"/>
      <c r="L9" s="5"/>
      <c r="M9" s="5"/>
      <c r="N9" s="5"/>
      <c r="O9" s="5"/>
      <c r="P9" s="5"/>
      <c r="Q9" s="5"/>
    </row>
    <row r="10" spans="1:38" ht="56.25" x14ac:dyDescent="0.4">
      <c r="C10" s="5"/>
      <c r="D10" s="9" t="s">
        <v>10</v>
      </c>
      <c r="E10" s="9" t="s">
        <v>11</v>
      </c>
      <c r="F10" s="9" t="s">
        <v>12</v>
      </c>
      <c r="G10" s="9" t="s">
        <v>13</v>
      </c>
      <c r="H10" s="9" t="s">
        <v>14</v>
      </c>
      <c r="I10" s="9" t="s">
        <v>15</v>
      </c>
      <c r="J10" s="5"/>
      <c r="K10" s="5"/>
      <c r="L10" s="5"/>
      <c r="M10" s="5"/>
      <c r="N10" s="5"/>
      <c r="O10" s="5"/>
      <c r="P10" s="5"/>
      <c r="Q10" s="5"/>
    </row>
    <row r="11" spans="1:38" x14ac:dyDescent="0.4">
      <c r="C11" s="5"/>
      <c r="D11" s="10"/>
      <c r="E11" s="11"/>
      <c r="F11" s="10"/>
      <c r="G11" s="10"/>
      <c r="H11" s="10"/>
      <c r="I11" s="10"/>
      <c r="J11" s="5"/>
      <c r="K11" s="5"/>
      <c r="L11" s="5"/>
      <c r="M11" s="5"/>
      <c r="N11" s="5"/>
      <c r="O11" s="5"/>
      <c r="P11" s="5"/>
      <c r="Q11" s="5"/>
    </row>
    <row r="12" spans="1:38" ht="37.5" x14ac:dyDescent="0.4">
      <c r="C12" s="5"/>
      <c r="D12" s="12">
        <v>1</v>
      </c>
      <c r="E12" s="13" t="s">
        <v>16</v>
      </c>
      <c r="F12" s="14" t="s">
        <v>17</v>
      </c>
      <c r="G12" s="13" t="s">
        <v>18</v>
      </c>
      <c r="H12" s="13" t="s">
        <v>19</v>
      </c>
      <c r="I12" s="15" t="s">
        <v>20</v>
      </c>
      <c r="J12" s="5"/>
      <c r="K12" s="5"/>
      <c r="L12" s="5"/>
      <c r="M12" s="5"/>
      <c r="N12" s="5"/>
      <c r="O12" s="5"/>
      <c r="P12" s="5"/>
      <c r="Q12" s="5"/>
    </row>
    <row r="13" spans="1:38" x14ac:dyDescent="0.4">
      <c r="C13" s="5"/>
      <c r="D13" s="16"/>
      <c r="P13" s="5"/>
      <c r="Q13" s="5"/>
    </row>
    <row r="14" spans="1:38" x14ac:dyDescent="0.4">
      <c r="C14" s="5" t="s">
        <v>21</v>
      </c>
      <c r="D14" s="8" t="s">
        <v>22</v>
      </c>
      <c r="E14" s="8" t="s">
        <v>23</v>
      </c>
      <c r="F14" s="8" t="s">
        <v>24</v>
      </c>
      <c r="G14" s="8" t="s">
        <v>25</v>
      </c>
      <c r="H14" s="8" t="s">
        <v>26</v>
      </c>
      <c r="I14" s="8" t="s">
        <v>27</v>
      </c>
      <c r="J14" s="8" t="s">
        <v>28</v>
      </c>
      <c r="K14" s="8" t="s">
        <v>29</v>
      </c>
      <c r="L14" s="8" t="s">
        <v>30</v>
      </c>
      <c r="M14" s="8" t="s">
        <v>31</v>
      </c>
      <c r="N14" s="8" t="s">
        <v>32</v>
      </c>
      <c r="P14" s="5"/>
      <c r="Q14" s="5"/>
    </row>
    <row r="15" spans="1:38" ht="56.25" x14ac:dyDescent="0.4">
      <c r="C15" s="5"/>
      <c r="D15" s="9" t="s">
        <v>33</v>
      </c>
      <c r="E15" s="9" t="s">
        <v>34</v>
      </c>
      <c r="F15" s="9" t="s">
        <v>35</v>
      </c>
      <c r="G15" s="9" t="s">
        <v>36</v>
      </c>
      <c r="H15" s="9" t="s">
        <v>37</v>
      </c>
      <c r="I15" s="9" t="s">
        <v>38</v>
      </c>
      <c r="J15" s="9" t="s">
        <v>39</v>
      </c>
      <c r="K15" s="9" t="s">
        <v>40</v>
      </c>
      <c r="L15" s="9" t="s">
        <v>41</v>
      </c>
      <c r="M15" s="9" t="s">
        <v>42</v>
      </c>
      <c r="N15" s="9" t="s">
        <v>43</v>
      </c>
      <c r="P15" s="5"/>
      <c r="Q15" s="5"/>
    </row>
    <row r="16" spans="1:38" ht="19.5" x14ac:dyDescent="0.4">
      <c r="C16" s="5"/>
      <c r="D16" s="17"/>
      <c r="E16" s="17"/>
      <c r="F16" s="17"/>
      <c r="G16" s="17"/>
      <c r="H16" s="17"/>
      <c r="I16" s="17"/>
      <c r="J16" s="11" t="s">
        <v>44</v>
      </c>
      <c r="K16" s="11" t="s">
        <v>45</v>
      </c>
      <c r="L16" s="11" t="s">
        <v>46</v>
      </c>
      <c r="M16" s="11" t="s">
        <v>47</v>
      </c>
      <c r="N16" s="11" t="s">
        <v>48</v>
      </c>
      <c r="P16" s="5"/>
      <c r="Q16" s="5"/>
    </row>
    <row r="17" spans="2:21" x14ac:dyDescent="0.4">
      <c r="C17" s="5"/>
      <c r="D17" s="12"/>
      <c r="E17" s="13"/>
      <c r="F17" s="13"/>
      <c r="G17" s="13"/>
      <c r="H17" s="13"/>
      <c r="I17" s="13"/>
      <c r="J17" s="13"/>
      <c r="K17" s="13"/>
      <c r="L17" s="13"/>
      <c r="M17" s="13"/>
      <c r="N17" s="13"/>
      <c r="P17" s="5"/>
      <c r="Q17" s="5"/>
    </row>
    <row r="19" spans="2:21" x14ac:dyDescent="0.4">
      <c r="B19" s="39" t="s">
        <v>49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</row>
    <row r="21" spans="2:21" ht="24.75" x14ac:dyDescent="0.4">
      <c r="B21" s="38" t="s">
        <v>50</v>
      </c>
      <c r="C21" s="5"/>
      <c r="P21" s="5"/>
      <c r="Q21" s="5"/>
    </row>
    <row r="22" spans="2:21" x14ac:dyDescent="0.4">
      <c r="C22" s="5"/>
      <c r="P22" s="5"/>
      <c r="Q22" s="5"/>
    </row>
    <row r="23" spans="2:21" x14ac:dyDescent="0.4">
      <c r="C23" s="5" t="s">
        <v>4</v>
      </c>
      <c r="D23" s="8" t="s">
        <v>5</v>
      </c>
      <c r="E23" s="8" t="s">
        <v>51</v>
      </c>
      <c r="F23" s="8" t="s">
        <v>52</v>
      </c>
      <c r="G23" s="8" t="s">
        <v>53</v>
      </c>
      <c r="H23" s="8" t="s">
        <v>54</v>
      </c>
      <c r="I23" s="8" t="s">
        <v>166</v>
      </c>
      <c r="J23" s="8" t="s">
        <v>55</v>
      </c>
      <c r="K23" s="8" t="s">
        <v>56</v>
      </c>
      <c r="L23" s="8" t="s">
        <v>57</v>
      </c>
      <c r="M23" s="8" t="s">
        <v>58</v>
      </c>
      <c r="N23" s="8" t="s">
        <v>59</v>
      </c>
      <c r="O23" s="8" t="s">
        <v>60</v>
      </c>
      <c r="P23" s="8" t="s">
        <v>61</v>
      </c>
      <c r="Q23" s="8" t="s">
        <v>62</v>
      </c>
      <c r="R23" s="8" t="s">
        <v>63</v>
      </c>
      <c r="S23" s="8" t="s">
        <v>64</v>
      </c>
      <c r="T23" s="8" t="s">
        <v>65</v>
      </c>
      <c r="U23" s="8" t="s">
        <v>66</v>
      </c>
    </row>
    <row r="24" spans="2:21" ht="93.75" x14ac:dyDescent="0.4">
      <c r="C24" s="5"/>
      <c r="D24" s="9" t="s">
        <v>10</v>
      </c>
      <c r="E24" s="9" t="s">
        <v>12</v>
      </c>
      <c r="F24" s="9" t="s">
        <v>67</v>
      </c>
      <c r="G24" s="9" t="s">
        <v>68</v>
      </c>
      <c r="H24" s="9" t="s">
        <v>69</v>
      </c>
      <c r="I24" s="9" t="s">
        <v>13</v>
      </c>
      <c r="J24" s="9" t="s">
        <v>14</v>
      </c>
      <c r="K24" s="9" t="s">
        <v>15</v>
      </c>
      <c r="L24" s="9" t="s">
        <v>70</v>
      </c>
      <c r="M24" s="9" t="s">
        <v>71</v>
      </c>
      <c r="N24" s="9" t="s">
        <v>72</v>
      </c>
      <c r="O24" s="9" t="s">
        <v>73</v>
      </c>
      <c r="P24" s="9" t="s">
        <v>74</v>
      </c>
      <c r="Q24" s="9" t="s">
        <v>75</v>
      </c>
      <c r="R24" s="9" t="s">
        <v>76</v>
      </c>
      <c r="S24" s="9" t="s">
        <v>77</v>
      </c>
      <c r="T24" s="9" t="s">
        <v>78</v>
      </c>
      <c r="U24" s="9" t="s">
        <v>79</v>
      </c>
    </row>
    <row r="25" spans="2:21" x14ac:dyDescent="0.4">
      <c r="C25" s="5"/>
      <c r="D25" s="11"/>
      <c r="E25" s="11"/>
      <c r="F25" s="11"/>
      <c r="G25" s="11"/>
      <c r="H25" s="11"/>
      <c r="I25" s="11"/>
      <c r="J25" s="11"/>
      <c r="K25" s="11"/>
      <c r="L25" s="11"/>
      <c r="M25" s="11" t="s">
        <v>81</v>
      </c>
      <c r="N25" s="11" t="s">
        <v>167</v>
      </c>
      <c r="O25" s="11"/>
      <c r="P25" s="11" t="s">
        <v>82</v>
      </c>
      <c r="Q25" s="11" t="s">
        <v>61</v>
      </c>
      <c r="R25" s="11"/>
      <c r="S25" s="11" t="s">
        <v>83</v>
      </c>
      <c r="T25" s="11" t="s">
        <v>84</v>
      </c>
      <c r="U25" s="11" t="s">
        <v>85</v>
      </c>
    </row>
    <row r="26" spans="2:21" ht="37.5" x14ac:dyDescent="0.4">
      <c r="C26" s="5"/>
      <c r="D26" s="12">
        <v>1</v>
      </c>
      <c r="E26" s="12" t="s">
        <v>86</v>
      </c>
      <c r="F26" s="13"/>
      <c r="G26" s="18">
        <v>1</v>
      </c>
      <c r="H26" s="19" t="str">
        <f>$F$12</f>
        <v>DY001</v>
      </c>
      <c r="I26" s="13" t="str">
        <f>$G$12</f>
        <v>1：当月査定</v>
      </c>
      <c r="J26" s="13" t="str">
        <f>$H$12</f>
        <v>D</v>
      </c>
      <c r="K26" s="13" t="str">
        <f>$I$12</f>
        <v>1：未精算</v>
      </c>
      <c r="L26" s="15">
        <v>0</v>
      </c>
      <c r="M26" s="20">
        <f>SUM(L31:L35)</f>
        <v>51500</v>
      </c>
      <c r="N26" s="20">
        <f>M26*1.1</f>
        <v>56650.000000000007</v>
      </c>
      <c r="O26" s="20">
        <v>0</v>
      </c>
      <c r="P26" s="20">
        <f>N26+O26</f>
        <v>56650.000000000007</v>
      </c>
      <c r="Q26" s="20">
        <f>P26</f>
        <v>56650.000000000007</v>
      </c>
      <c r="R26" s="20">
        <v>0</v>
      </c>
      <c r="S26" s="20">
        <f>Q26+R26</f>
        <v>56650.000000000007</v>
      </c>
      <c r="T26" s="20">
        <v>0</v>
      </c>
      <c r="U26" s="20">
        <f>S26-T26</f>
        <v>56650.000000000007</v>
      </c>
    </row>
    <row r="27" spans="2:21" x14ac:dyDescent="0.4">
      <c r="C27" s="5"/>
      <c r="D27" s="16"/>
      <c r="P27" s="5"/>
      <c r="Q27" s="5"/>
    </row>
    <row r="28" spans="2:21" x14ac:dyDescent="0.4">
      <c r="C28" s="5" t="s">
        <v>21</v>
      </c>
      <c r="D28" s="8" t="s">
        <v>87</v>
      </c>
      <c r="E28" s="8" t="s">
        <v>88</v>
      </c>
      <c r="F28" s="8" t="s">
        <v>89</v>
      </c>
      <c r="G28" s="8" t="s">
        <v>90</v>
      </c>
      <c r="H28" s="8" t="s">
        <v>91</v>
      </c>
      <c r="I28" s="8" t="s">
        <v>27</v>
      </c>
      <c r="J28" s="8" t="s">
        <v>28</v>
      </c>
      <c r="K28" s="8" t="s">
        <v>92</v>
      </c>
      <c r="L28" s="8" t="s">
        <v>93</v>
      </c>
      <c r="M28" s="8" t="s">
        <v>94</v>
      </c>
      <c r="N28" s="8" t="s">
        <v>95</v>
      </c>
      <c r="O28" s="5"/>
      <c r="P28" s="5"/>
      <c r="Q28" s="5"/>
    </row>
    <row r="29" spans="2:21" ht="56.25" x14ac:dyDescent="0.4">
      <c r="C29" s="5"/>
      <c r="D29" s="9" t="s">
        <v>33</v>
      </c>
      <c r="E29" s="9" t="s">
        <v>34</v>
      </c>
      <c r="F29" s="9" t="s">
        <v>35</v>
      </c>
      <c r="G29" s="9" t="s">
        <v>36</v>
      </c>
      <c r="H29" s="9" t="s">
        <v>37</v>
      </c>
      <c r="I29" s="9" t="s">
        <v>38</v>
      </c>
      <c r="J29" s="9" t="s">
        <v>39</v>
      </c>
      <c r="K29" s="9" t="s">
        <v>40</v>
      </c>
      <c r="L29" s="9" t="s">
        <v>41</v>
      </c>
      <c r="M29" s="9" t="s">
        <v>42</v>
      </c>
      <c r="N29" s="9" t="s">
        <v>43</v>
      </c>
      <c r="O29" s="5"/>
      <c r="P29" s="5"/>
      <c r="Q29" s="5"/>
    </row>
    <row r="30" spans="2:21" ht="19.5" x14ac:dyDescent="0.4">
      <c r="C30" s="5"/>
      <c r="D30" s="17"/>
      <c r="E30" s="17"/>
      <c r="F30" s="17"/>
      <c r="G30" s="17"/>
      <c r="H30" s="17"/>
      <c r="I30" s="17"/>
      <c r="J30" s="11" t="s">
        <v>44</v>
      </c>
      <c r="K30" s="11" t="s">
        <v>45</v>
      </c>
      <c r="L30" s="11" t="s">
        <v>46</v>
      </c>
      <c r="M30" s="11" t="s">
        <v>47</v>
      </c>
      <c r="N30" s="11" t="s">
        <v>48</v>
      </c>
      <c r="O30" s="7"/>
      <c r="P30" s="7"/>
      <c r="R30" s="7"/>
      <c r="S30" s="7"/>
      <c r="T30" s="7"/>
      <c r="U30" s="7"/>
    </row>
    <row r="31" spans="2:21" ht="37.5" x14ac:dyDescent="0.4">
      <c r="C31" s="5"/>
      <c r="D31" s="12" t="s">
        <v>96</v>
      </c>
      <c r="E31" s="13" t="s">
        <v>97</v>
      </c>
      <c r="F31" s="13"/>
      <c r="G31" s="13"/>
      <c r="H31" s="13"/>
      <c r="I31" s="13"/>
      <c r="J31" s="13"/>
      <c r="K31" s="13"/>
      <c r="L31" s="13"/>
      <c r="M31" s="13"/>
      <c r="N31" s="13"/>
      <c r="O31" s="5"/>
      <c r="P31" s="5"/>
      <c r="Q31" s="5"/>
    </row>
    <row r="32" spans="2:21" ht="56.25" x14ac:dyDescent="0.4">
      <c r="C32" s="5"/>
      <c r="D32" s="12" t="s">
        <v>98</v>
      </c>
      <c r="E32" s="13" t="s">
        <v>99</v>
      </c>
      <c r="F32" s="13" t="s">
        <v>100</v>
      </c>
      <c r="G32" s="13">
        <v>1</v>
      </c>
      <c r="H32" s="13" t="s">
        <v>101</v>
      </c>
      <c r="I32" s="21">
        <v>25000</v>
      </c>
      <c r="J32" s="21">
        <f>G32*I32</f>
        <v>25000</v>
      </c>
      <c r="K32" s="21">
        <f>M32+G32</f>
        <v>1</v>
      </c>
      <c r="L32" s="21">
        <f>N32+J32</f>
        <v>25000</v>
      </c>
      <c r="M32" s="21">
        <v>0</v>
      </c>
      <c r="N32" s="21">
        <v>0</v>
      </c>
      <c r="O32" s="5"/>
      <c r="P32" s="5"/>
      <c r="Q32" s="5"/>
    </row>
    <row r="33" spans="2:21" ht="37.5" x14ac:dyDescent="0.4">
      <c r="C33" s="5"/>
      <c r="D33" s="12" t="s">
        <v>102</v>
      </c>
      <c r="E33" s="13"/>
      <c r="F33" s="13" t="s">
        <v>103</v>
      </c>
      <c r="G33" s="13">
        <v>1</v>
      </c>
      <c r="H33" s="13" t="s">
        <v>104</v>
      </c>
      <c r="I33" s="21">
        <v>3500</v>
      </c>
      <c r="J33" s="21">
        <f>G33*I33</f>
        <v>3500</v>
      </c>
      <c r="K33" s="21">
        <f>M33+G33</f>
        <v>1</v>
      </c>
      <c r="L33" s="21">
        <f>N33+J33</f>
        <v>3500</v>
      </c>
      <c r="M33" s="21">
        <v>0</v>
      </c>
      <c r="N33" s="21">
        <v>0</v>
      </c>
      <c r="O33" s="5"/>
      <c r="P33" s="5"/>
      <c r="Q33" s="5"/>
    </row>
    <row r="34" spans="2:21" x14ac:dyDescent="0.4">
      <c r="C34" s="5"/>
      <c r="D34" s="12" t="s">
        <v>105</v>
      </c>
      <c r="E34" s="13"/>
      <c r="F34" s="13" t="s">
        <v>106</v>
      </c>
      <c r="G34" s="13">
        <v>1</v>
      </c>
      <c r="H34" s="13" t="s">
        <v>101</v>
      </c>
      <c r="I34" s="21">
        <v>20000</v>
      </c>
      <c r="J34" s="21">
        <f>G34*I34</f>
        <v>20000</v>
      </c>
      <c r="K34" s="21">
        <f>M34+G34</f>
        <v>1</v>
      </c>
      <c r="L34" s="21">
        <f>N34+J34</f>
        <v>20000</v>
      </c>
      <c r="M34" s="21">
        <v>0</v>
      </c>
      <c r="N34" s="21">
        <v>0</v>
      </c>
      <c r="O34" s="5"/>
      <c r="P34" s="5"/>
      <c r="Q34" s="5"/>
    </row>
    <row r="35" spans="2:21" ht="37.5" x14ac:dyDescent="0.4">
      <c r="C35" s="5"/>
      <c r="D35" s="12" t="s">
        <v>107</v>
      </c>
      <c r="E35" s="13"/>
      <c r="F35" s="13" t="s">
        <v>103</v>
      </c>
      <c r="G35" s="13">
        <v>1</v>
      </c>
      <c r="H35" s="13" t="s">
        <v>104</v>
      </c>
      <c r="I35" s="21">
        <v>3000</v>
      </c>
      <c r="J35" s="21">
        <f>G35*I35</f>
        <v>3000</v>
      </c>
      <c r="K35" s="21">
        <f>M35+G35</f>
        <v>1</v>
      </c>
      <c r="L35" s="21">
        <f>N35+J35</f>
        <v>3000</v>
      </c>
      <c r="M35" s="21">
        <v>0</v>
      </c>
      <c r="N35" s="21">
        <v>0</v>
      </c>
      <c r="O35" s="5"/>
      <c r="P35" s="5"/>
      <c r="Q35" s="5"/>
    </row>
    <row r="37" spans="2:21" x14ac:dyDescent="0.4">
      <c r="B37" s="40" t="s">
        <v>2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</row>
    <row r="39" spans="2:21" ht="24.75" x14ac:dyDescent="0.4">
      <c r="B39" s="38" t="s">
        <v>108</v>
      </c>
      <c r="C39" s="5"/>
    </row>
    <row r="40" spans="2:21" x14ac:dyDescent="0.4">
      <c r="C40" s="5"/>
    </row>
    <row r="41" spans="2:21" x14ac:dyDescent="0.4">
      <c r="C41" s="5" t="s">
        <v>4</v>
      </c>
      <c r="D41" s="8" t="s">
        <v>109</v>
      </c>
      <c r="E41" s="8" t="s">
        <v>7</v>
      </c>
      <c r="F41" s="8" t="s">
        <v>52</v>
      </c>
      <c r="G41" s="8" t="s">
        <v>53</v>
      </c>
      <c r="H41" s="8" t="s">
        <v>110</v>
      </c>
      <c r="I41" s="8" t="s">
        <v>166</v>
      </c>
      <c r="J41" s="8" t="s">
        <v>111</v>
      </c>
      <c r="K41" s="8" t="s">
        <v>56</v>
      </c>
      <c r="L41" s="8" t="s">
        <v>112</v>
      </c>
      <c r="M41" s="8" t="s">
        <v>58</v>
      </c>
      <c r="N41" s="8" t="s">
        <v>59</v>
      </c>
      <c r="O41" s="8" t="s">
        <v>60</v>
      </c>
      <c r="P41" s="8" t="s">
        <v>61</v>
      </c>
      <c r="Q41" s="8" t="s">
        <v>62</v>
      </c>
      <c r="R41" s="8" t="s">
        <v>63</v>
      </c>
      <c r="S41" s="8" t="s">
        <v>64</v>
      </c>
      <c r="T41" s="8" t="s">
        <v>65</v>
      </c>
      <c r="U41" s="8" t="s">
        <v>66</v>
      </c>
    </row>
    <row r="42" spans="2:21" ht="93.75" x14ac:dyDescent="0.4">
      <c r="C42" s="5"/>
      <c r="D42" s="9" t="s">
        <v>10</v>
      </c>
      <c r="E42" s="9" t="s">
        <v>12</v>
      </c>
      <c r="F42" s="9" t="s">
        <v>67</v>
      </c>
      <c r="G42" s="9" t="s">
        <v>68</v>
      </c>
      <c r="H42" s="9" t="s">
        <v>69</v>
      </c>
      <c r="I42" s="9" t="s">
        <v>13</v>
      </c>
      <c r="J42" s="9" t="s">
        <v>14</v>
      </c>
      <c r="K42" s="9" t="s">
        <v>15</v>
      </c>
      <c r="L42" s="9" t="s">
        <v>70</v>
      </c>
      <c r="M42" s="9" t="s">
        <v>71</v>
      </c>
      <c r="N42" s="9" t="s">
        <v>72</v>
      </c>
      <c r="O42" s="9" t="s">
        <v>73</v>
      </c>
      <c r="P42" s="9" t="s">
        <v>74</v>
      </c>
      <c r="Q42" s="9" t="s">
        <v>75</v>
      </c>
      <c r="R42" s="9" t="s">
        <v>76</v>
      </c>
      <c r="S42" s="9" t="s">
        <v>77</v>
      </c>
      <c r="T42" s="9" t="s">
        <v>78</v>
      </c>
      <c r="U42" s="9" t="s">
        <v>79</v>
      </c>
    </row>
    <row r="43" spans="2:21" x14ac:dyDescent="0.4">
      <c r="C43" s="5"/>
      <c r="D43" s="11"/>
      <c r="E43" s="11"/>
      <c r="F43" s="11"/>
      <c r="G43" s="11"/>
      <c r="H43" s="11"/>
      <c r="I43" s="11"/>
      <c r="J43" s="11"/>
      <c r="K43" s="11"/>
      <c r="L43" s="11"/>
      <c r="M43" s="11" t="s">
        <v>81</v>
      </c>
      <c r="N43" s="11" t="s">
        <v>167</v>
      </c>
      <c r="O43" s="11"/>
      <c r="P43" s="11" t="s">
        <v>82</v>
      </c>
      <c r="Q43" s="11" t="s">
        <v>61</v>
      </c>
      <c r="R43" s="11"/>
      <c r="S43" s="11" t="s">
        <v>113</v>
      </c>
      <c r="T43" s="11" t="s">
        <v>84</v>
      </c>
      <c r="U43" s="11" t="s">
        <v>114</v>
      </c>
    </row>
    <row r="44" spans="2:21" ht="37.5" x14ac:dyDescent="0.4">
      <c r="C44" s="5"/>
      <c r="D44" s="12">
        <v>1</v>
      </c>
      <c r="E44" s="12" t="s">
        <v>115</v>
      </c>
      <c r="F44" s="13" t="str">
        <f>E26</f>
        <v>DH001</v>
      </c>
      <c r="G44" s="18">
        <f>G26</f>
        <v>1</v>
      </c>
      <c r="H44" s="19" t="str">
        <f>$F$12</f>
        <v>DY001</v>
      </c>
      <c r="I44" s="13" t="str">
        <f>$G$12</f>
        <v>1：当月査定</v>
      </c>
      <c r="J44" s="13" t="str">
        <f>$H$12</f>
        <v>D</v>
      </c>
      <c r="K44" s="13" t="str">
        <f>$I$12</f>
        <v>1：未精算</v>
      </c>
      <c r="L44" s="15">
        <v>0</v>
      </c>
      <c r="M44" s="21">
        <f t="shared" ref="M44:T44" si="0">M26</f>
        <v>51500</v>
      </c>
      <c r="N44" s="21">
        <f>N26</f>
        <v>56650.000000000007</v>
      </c>
      <c r="O44" s="21">
        <f t="shared" si="0"/>
        <v>0</v>
      </c>
      <c r="P44" s="21">
        <f>P26</f>
        <v>56650.000000000007</v>
      </c>
      <c r="Q44" s="21">
        <f>Q26</f>
        <v>56650.000000000007</v>
      </c>
      <c r="R44" s="21">
        <f t="shared" si="0"/>
        <v>0</v>
      </c>
      <c r="S44" s="21">
        <f>S26</f>
        <v>56650.000000000007</v>
      </c>
      <c r="T44" s="21">
        <f t="shared" si="0"/>
        <v>0</v>
      </c>
      <c r="U44" s="21">
        <f>U26</f>
        <v>56650.000000000007</v>
      </c>
    </row>
    <row r="45" spans="2:21" x14ac:dyDescent="0.4">
      <c r="C45" s="5"/>
      <c r="D45" s="16"/>
    </row>
    <row r="46" spans="2:21" x14ac:dyDescent="0.4">
      <c r="C46" s="5" t="s">
        <v>21</v>
      </c>
      <c r="D46" s="8" t="s">
        <v>87</v>
      </c>
      <c r="E46" s="8" t="s">
        <v>88</v>
      </c>
      <c r="F46" s="8" t="s">
        <v>24</v>
      </c>
      <c r="G46" s="8" t="s">
        <v>116</v>
      </c>
      <c r="H46" s="8" t="s">
        <v>26</v>
      </c>
      <c r="I46" s="8" t="s">
        <v>27</v>
      </c>
      <c r="J46" s="8" t="s">
        <v>28</v>
      </c>
      <c r="K46" s="8" t="s">
        <v>117</v>
      </c>
      <c r="L46" s="8" t="s">
        <v>93</v>
      </c>
      <c r="M46" s="8" t="s">
        <v>31</v>
      </c>
      <c r="N46" s="8" t="s">
        <v>95</v>
      </c>
      <c r="P46" s="7"/>
      <c r="Q46" s="5"/>
    </row>
    <row r="47" spans="2:21" ht="56.25" x14ac:dyDescent="0.4">
      <c r="C47" s="5"/>
      <c r="D47" s="9" t="s">
        <v>33</v>
      </c>
      <c r="E47" s="9" t="s">
        <v>34</v>
      </c>
      <c r="F47" s="9" t="s">
        <v>35</v>
      </c>
      <c r="G47" s="9" t="s">
        <v>36</v>
      </c>
      <c r="H47" s="9" t="s">
        <v>37</v>
      </c>
      <c r="I47" s="9" t="s">
        <v>38</v>
      </c>
      <c r="J47" s="9" t="s">
        <v>39</v>
      </c>
      <c r="K47" s="9" t="s">
        <v>40</v>
      </c>
      <c r="L47" s="9" t="s">
        <v>41</v>
      </c>
      <c r="M47" s="9" t="s">
        <v>42</v>
      </c>
      <c r="N47" s="9" t="s">
        <v>43</v>
      </c>
      <c r="P47" s="7"/>
      <c r="Q47" s="5"/>
    </row>
    <row r="48" spans="2:21" ht="19.5" x14ac:dyDescent="0.4">
      <c r="C48" s="5"/>
      <c r="D48" s="17"/>
      <c r="E48" s="17"/>
      <c r="F48" s="17"/>
      <c r="G48" s="17"/>
      <c r="H48" s="17"/>
      <c r="I48" s="17"/>
      <c r="J48" s="11" t="s">
        <v>44</v>
      </c>
      <c r="K48" s="11" t="s">
        <v>45</v>
      </c>
      <c r="L48" s="11" t="s">
        <v>46</v>
      </c>
      <c r="M48" s="11" t="s">
        <v>47</v>
      </c>
      <c r="N48" s="11" t="s">
        <v>48</v>
      </c>
      <c r="P48" s="7"/>
      <c r="Q48" s="5"/>
    </row>
    <row r="49" spans="2:21" ht="37.5" x14ac:dyDescent="0.4">
      <c r="C49" s="5"/>
      <c r="D49" s="12" t="s">
        <v>96</v>
      </c>
      <c r="E49" s="13" t="s">
        <v>97</v>
      </c>
      <c r="F49" s="13"/>
      <c r="G49" s="13"/>
      <c r="H49" s="13"/>
      <c r="I49" s="13"/>
      <c r="J49" s="13"/>
      <c r="K49" s="13"/>
      <c r="L49" s="13"/>
      <c r="M49" s="13"/>
      <c r="N49" s="13"/>
      <c r="P49" s="7"/>
      <c r="Q49" s="5"/>
    </row>
    <row r="50" spans="2:21" ht="56.25" x14ac:dyDescent="0.4">
      <c r="C50" s="5"/>
      <c r="D50" s="12" t="s">
        <v>98</v>
      </c>
      <c r="E50" s="13" t="s">
        <v>99</v>
      </c>
      <c r="F50" s="13" t="s">
        <v>100</v>
      </c>
      <c r="G50" s="13">
        <v>1</v>
      </c>
      <c r="H50" s="13" t="s">
        <v>101</v>
      </c>
      <c r="I50" s="21">
        <v>25000</v>
      </c>
      <c r="J50" s="21">
        <f>G50*I50</f>
        <v>25000</v>
      </c>
      <c r="K50" s="21">
        <f>M50+G50</f>
        <v>1</v>
      </c>
      <c r="L50" s="21">
        <f>N50+J50</f>
        <v>25000</v>
      </c>
      <c r="M50" s="21">
        <v>0</v>
      </c>
      <c r="N50" s="21">
        <v>0</v>
      </c>
      <c r="P50" s="7"/>
      <c r="Q50" s="5"/>
    </row>
    <row r="51" spans="2:21" ht="37.5" x14ac:dyDescent="0.4">
      <c r="C51" s="5"/>
      <c r="D51" s="12" t="s">
        <v>102</v>
      </c>
      <c r="E51" s="13"/>
      <c r="F51" s="13" t="s">
        <v>103</v>
      </c>
      <c r="G51" s="13">
        <v>1</v>
      </c>
      <c r="H51" s="13" t="s">
        <v>104</v>
      </c>
      <c r="I51" s="21">
        <v>3500</v>
      </c>
      <c r="J51" s="21">
        <f>G51*I51</f>
        <v>3500</v>
      </c>
      <c r="K51" s="21">
        <f>M51+G51</f>
        <v>1</v>
      </c>
      <c r="L51" s="21">
        <f>N51+J51</f>
        <v>3500</v>
      </c>
      <c r="M51" s="21">
        <v>0</v>
      </c>
      <c r="N51" s="21">
        <v>0</v>
      </c>
      <c r="P51" s="7"/>
      <c r="Q51" s="5"/>
    </row>
    <row r="52" spans="2:21" x14ac:dyDescent="0.4">
      <c r="C52" s="5"/>
      <c r="D52" s="12" t="s">
        <v>105</v>
      </c>
      <c r="E52" s="13"/>
      <c r="F52" s="13" t="s">
        <v>106</v>
      </c>
      <c r="G52" s="13">
        <v>1</v>
      </c>
      <c r="H52" s="13" t="s">
        <v>101</v>
      </c>
      <c r="I52" s="21">
        <v>20000</v>
      </c>
      <c r="J52" s="21">
        <f>G52*I52</f>
        <v>20000</v>
      </c>
      <c r="K52" s="21">
        <f>M52+G52</f>
        <v>1</v>
      </c>
      <c r="L52" s="21">
        <f>N52+J52</f>
        <v>20000</v>
      </c>
      <c r="M52" s="21">
        <v>0</v>
      </c>
      <c r="N52" s="21">
        <v>0</v>
      </c>
      <c r="P52" s="7"/>
      <c r="Q52" s="5"/>
    </row>
    <row r="53" spans="2:21" ht="37.5" x14ac:dyDescent="0.4">
      <c r="C53" s="5"/>
      <c r="D53" s="12" t="s">
        <v>107</v>
      </c>
      <c r="E53" s="13"/>
      <c r="F53" s="13" t="s">
        <v>103</v>
      </c>
      <c r="G53" s="13">
        <v>1</v>
      </c>
      <c r="H53" s="13" t="s">
        <v>104</v>
      </c>
      <c r="I53" s="21">
        <v>3000</v>
      </c>
      <c r="J53" s="21">
        <f>G53*I53</f>
        <v>3000</v>
      </c>
      <c r="K53" s="21">
        <f>M53+G53</f>
        <v>1</v>
      </c>
      <c r="L53" s="21">
        <f>N53+J53</f>
        <v>3000</v>
      </c>
      <c r="M53" s="21">
        <v>0</v>
      </c>
      <c r="N53" s="21">
        <v>0</v>
      </c>
      <c r="P53" s="7"/>
      <c r="Q53" s="5"/>
    </row>
    <row r="54" spans="2:21" x14ac:dyDescent="0.4">
      <c r="C54" s="5"/>
      <c r="D54" s="16"/>
      <c r="J54" s="22"/>
      <c r="K54" s="22"/>
      <c r="L54" s="22"/>
      <c r="M54" s="22"/>
      <c r="N54" s="22"/>
      <c r="P54" s="7"/>
      <c r="Q54" s="5"/>
    </row>
    <row r="56" spans="2:21" x14ac:dyDescent="0.4">
      <c r="B56" s="39" t="s">
        <v>49</v>
      </c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</row>
    <row r="58" spans="2:21" ht="24.75" x14ac:dyDescent="0.4">
      <c r="B58" s="38" t="s">
        <v>118</v>
      </c>
      <c r="C58" s="5"/>
    </row>
    <row r="59" spans="2:21" x14ac:dyDescent="0.4">
      <c r="C59" s="5"/>
    </row>
    <row r="60" spans="2:21" x14ac:dyDescent="0.4">
      <c r="C60" s="5" t="s">
        <v>4</v>
      </c>
      <c r="D60" s="8" t="s">
        <v>109</v>
      </c>
      <c r="E60" s="8" t="s">
        <v>7</v>
      </c>
      <c r="F60" s="8" t="s">
        <v>52</v>
      </c>
      <c r="G60" s="8" t="s">
        <v>53</v>
      </c>
      <c r="H60" s="8" t="s">
        <v>110</v>
      </c>
      <c r="I60" s="8" t="s">
        <v>166</v>
      </c>
      <c r="J60" s="8" t="s">
        <v>8</v>
      </c>
      <c r="K60" s="8" t="s">
        <v>9</v>
      </c>
      <c r="L60" s="8" t="s">
        <v>119</v>
      </c>
      <c r="M60" s="8" t="s">
        <v>58</v>
      </c>
      <c r="N60" s="8" t="s">
        <v>59</v>
      </c>
      <c r="O60" s="8" t="s">
        <v>60</v>
      </c>
      <c r="P60" s="8" t="s">
        <v>61</v>
      </c>
      <c r="Q60" s="8" t="s">
        <v>62</v>
      </c>
      <c r="R60" s="8" t="s">
        <v>63</v>
      </c>
      <c r="S60" s="8" t="s">
        <v>64</v>
      </c>
      <c r="T60" s="8" t="s">
        <v>65</v>
      </c>
      <c r="U60" s="8" t="s">
        <v>66</v>
      </c>
    </row>
    <row r="61" spans="2:21" ht="93.75" x14ac:dyDescent="0.4">
      <c r="C61" s="5"/>
      <c r="D61" s="9" t="s">
        <v>10</v>
      </c>
      <c r="E61" s="9" t="s">
        <v>12</v>
      </c>
      <c r="F61" s="9" t="s">
        <v>67</v>
      </c>
      <c r="G61" s="9" t="s">
        <v>68</v>
      </c>
      <c r="H61" s="9" t="s">
        <v>69</v>
      </c>
      <c r="I61" s="9" t="s">
        <v>13</v>
      </c>
      <c r="J61" s="9" t="s">
        <v>14</v>
      </c>
      <c r="K61" s="9" t="s">
        <v>15</v>
      </c>
      <c r="L61" s="9" t="s">
        <v>70</v>
      </c>
      <c r="M61" s="9" t="s">
        <v>120</v>
      </c>
      <c r="N61" s="9" t="s">
        <v>72</v>
      </c>
      <c r="O61" s="9" t="s">
        <v>73</v>
      </c>
      <c r="P61" s="9" t="s">
        <v>74</v>
      </c>
      <c r="Q61" s="9" t="s">
        <v>75</v>
      </c>
      <c r="R61" s="9" t="s">
        <v>76</v>
      </c>
      <c r="S61" s="9" t="s">
        <v>77</v>
      </c>
      <c r="T61" s="9" t="s">
        <v>78</v>
      </c>
      <c r="U61" s="9" t="s">
        <v>79</v>
      </c>
    </row>
    <row r="62" spans="2:21" x14ac:dyDescent="0.4">
      <c r="C62" s="5"/>
      <c r="D62" s="11"/>
      <c r="E62" s="11"/>
      <c r="F62" s="11"/>
      <c r="G62" s="11"/>
      <c r="H62" s="11"/>
      <c r="I62" s="11"/>
      <c r="J62" s="11"/>
      <c r="K62" s="11"/>
      <c r="L62" s="11"/>
      <c r="M62" s="11" t="s">
        <v>81</v>
      </c>
      <c r="N62" s="11" t="s">
        <v>167</v>
      </c>
      <c r="O62" s="11"/>
      <c r="P62" s="11" t="s">
        <v>82</v>
      </c>
      <c r="Q62" s="11" t="s">
        <v>61</v>
      </c>
      <c r="R62" s="11"/>
      <c r="S62" s="11" t="s">
        <v>121</v>
      </c>
      <c r="T62" s="11" t="s">
        <v>84</v>
      </c>
      <c r="U62" s="11" t="s">
        <v>85</v>
      </c>
    </row>
    <row r="63" spans="2:21" ht="37.5" x14ac:dyDescent="0.4">
      <c r="C63" s="5"/>
      <c r="D63" s="12">
        <v>1</v>
      </c>
      <c r="E63" s="12" t="s">
        <v>122</v>
      </c>
      <c r="F63" s="13"/>
      <c r="G63" s="18">
        <f>G26+1</f>
        <v>2</v>
      </c>
      <c r="H63" s="19" t="str">
        <f>$F$12</f>
        <v>DY001</v>
      </c>
      <c r="I63" s="13" t="str">
        <f>$G$12</f>
        <v>1：当月査定</v>
      </c>
      <c r="J63" s="13" t="str">
        <f>$H$12</f>
        <v>D</v>
      </c>
      <c r="K63" s="13" t="str">
        <f>$I$12</f>
        <v>1：未精算</v>
      </c>
      <c r="L63" s="15">
        <v>0</v>
      </c>
      <c r="M63" s="20">
        <f>SUM(L69:L76)</f>
        <v>97500</v>
      </c>
      <c r="N63" s="20">
        <f>M63*1.1</f>
        <v>107250.00000000001</v>
      </c>
      <c r="O63" s="20">
        <v>0</v>
      </c>
      <c r="P63" s="20">
        <f>N63+O63</f>
        <v>107250.00000000001</v>
      </c>
      <c r="Q63" s="20">
        <f>P63</f>
        <v>107250.00000000001</v>
      </c>
      <c r="R63" s="20">
        <v>0</v>
      </c>
      <c r="S63" s="20">
        <f>Q63+R63</f>
        <v>107250.00000000001</v>
      </c>
      <c r="T63" s="20">
        <f>S44</f>
        <v>56650.000000000007</v>
      </c>
      <c r="U63" s="20">
        <f>S63-T63</f>
        <v>50600.000000000007</v>
      </c>
    </row>
    <row r="64" spans="2:21" x14ac:dyDescent="0.4">
      <c r="C64" s="5"/>
      <c r="D64" s="16"/>
    </row>
    <row r="65" spans="2:21" x14ac:dyDescent="0.4">
      <c r="C65" s="5" t="s">
        <v>21</v>
      </c>
      <c r="D65" s="8" t="s">
        <v>87</v>
      </c>
      <c r="E65" s="8" t="s">
        <v>88</v>
      </c>
      <c r="F65" s="8" t="s">
        <v>123</v>
      </c>
      <c r="G65" s="8" t="s">
        <v>116</v>
      </c>
      <c r="H65" s="8" t="s">
        <v>26</v>
      </c>
      <c r="I65" s="8" t="s">
        <v>124</v>
      </c>
      <c r="J65" s="8" t="s">
        <v>125</v>
      </c>
      <c r="K65" s="8" t="s">
        <v>117</v>
      </c>
      <c r="L65" s="8" t="s">
        <v>93</v>
      </c>
      <c r="M65" s="8" t="s">
        <v>31</v>
      </c>
      <c r="N65" s="8" t="s">
        <v>95</v>
      </c>
      <c r="P65" s="7"/>
      <c r="Q65" s="5"/>
    </row>
    <row r="66" spans="2:21" ht="56.25" x14ac:dyDescent="0.4">
      <c r="C66" s="5"/>
      <c r="D66" s="9" t="s">
        <v>33</v>
      </c>
      <c r="E66" s="9" t="s">
        <v>34</v>
      </c>
      <c r="F66" s="9" t="s">
        <v>35</v>
      </c>
      <c r="G66" s="9" t="s">
        <v>36</v>
      </c>
      <c r="H66" s="9" t="s">
        <v>37</v>
      </c>
      <c r="I66" s="9" t="s">
        <v>38</v>
      </c>
      <c r="J66" s="9" t="s">
        <v>39</v>
      </c>
      <c r="K66" s="9" t="s">
        <v>40</v>
      </c>
      <c r="L66" s="9" t="s">
        <v>41</v>
      </c>
      <c r="M66" s="9" t="s">
        <v>42</v>
      </c>
      <c r="N66" s="9" t="s">
        <v>43</v>
      </c>
      <c r="P66" s="7"/>
      <c r="Q66" s="5"/>
    </row>
    <row r="67" spans="2:21" s="7" customFormat="1" ht="19.5" x14ac:dyDescent="0.4">
      <c r="B67" s="5"/>
      <c r="C67" s="5"/>
      <c r="D67" s="17"/>
      <c r="E67" s="17"/>
      <c r="F67" s="17"/>
      <c r="G67" s="17"/>
      <c r="H67" s="17"/>
      <c r="I67" s="17"/>
      <c r="J67" s="11" t="s">
        <v>44</v>
      </c>
      <c r="K67" s="11" t="s">
        <v>45</v>
      </c>
      <c r="L67" s="11" t="s">
        <v>46</v>
      </c>
      <c r="M67" s="11" t="s">
        <v>47</v>
      </c>
      <c r="N67" s="11" t="s">
        <v>48</v>
      </c>
      <c r="O67" s="6"/>
      <c r="Q67" s="5"/>
      <c r="R67" s="5"/>
      <c r="S67" s="5"/>
      <c r="T67" s="5"/>
      <c r="U67" s="5"/>
    </row>
    <row r="68" spans="2:21" ht="37.5" x14ac:dyDescent="0.4">
      <c r="C68" s="5"/>
      <c r="D68" s="12" t="s">
        <v>96</v>
      </c>
      <c r="E68" s="13" t="s">
        <v>97</v>
      </c>
      <c r="F68" s="13"/>
      <c r="G68" s="13"/>
      <c r="H68" s="13"/>
      <c r="I68" s="13"/>
      <c r="J68" s="13"/>
      <c r="K68" s="13"/>
      <c r="L68" s="13"/>
      <c r="M68" s="13"/>
      <c r="N68" s="13"/>
      <c r="P68" s="7"/>
      <c r="Q68" s="5"/>
    </row>
    <row r="69" spans="2:21" ht="56.25" x14ac:dyDescent="0.4">
      <c r="C69" s="5"/>
      <c r="D69" s="12" t="s">
        <v>98</v>
      </c>
      <c r="E69" s="13" t="s">
        <v>99</v>
      </c>
      <c r="F69" s="13" t="s">
        <v>100</v>
      </c>
      <c r="G69" s="13">
        <v>0</v>
      </c>
      <c r="H69" s="13" t="s">
        <v>101</v>
      </c>
      <c r="I69" s="21">
        <v>25000</v>
      </c>
      <c r="J69" s="21">
        <f t="shared" ref="J69:J76" si="1">G69*I69</f>
        <v>0</v>
      </c>
      <c r="K69" s="21">
        <f>M69+G69</f>
        <v>1</v>
      </c>
      <c r="L69" s="21">
        <f>N69+J69</f>
        <v>25000</v>
      </c>
      <c r="M69" s="21">
        <v>1</v>
      </c>
      <c r="N69" s="21">
        <v>25000</v>
      </c>
      <c r="P69" s="7"/>
      <c r="Q69" s="5"/>
    </row>
    <row r="70" spans="2:21" ht="37.5" x14ac:dyDescent="0.4">
      <c r="C70" s="5"/>
      <c r="D70" s="12" t="s">
        <v>102</v>
      </c>
      <c r="E70" s="13"/>
      <c r="F70" s="13" t="s">
        <v>103</v>
      </c>
      <c r="G70" s="13">
        <v>0</v>
      </c>
      <c r="H70" s="13" t="s">
        <v>104</v>
      </c>
      <c r="I70" s="21">
        <v>3500</v>
      </c>
      <c r="J70" s="21">
        <f t="shared" si="1"/>
        <v>0</v>
      </c>
      <c r="K70" s="21">
        <v>1</v>
      </c>
      <c r="L70" s="21">
        <v>3500</v>
      </c>
      <c r="M70" s="21">
        <v>1</v>
      </c>
      <c r="N70" s="21">
        <v>3500</v>
      </c>
      <c r="P70" s="7"/>
      <c r="Q70" s="5"/>
    </row>
    <row r="71" spans="2:21" x14ac:dyDescent="0.4">
      <c r="C71" s="5"/>
      <c r="D71" s="12" t="s">
        <v>105</v>
      </c>
      <c r="E71" s="13"/>
      <c r="F71" s="13" t="s">
        <v>106</v>
      </c>
      <c r="G71" s="13">
        <v>0</v>
      </c>
      <c r="H71" s="13" t="s">
        <v>101</v>
      </c>
      <c r="I71" s="21">
        <v>20000</v>
      </c>
      <c r="J71" s="21">
        <f t="shared" si="1"/>
        <v>0</v>
      </c>
      <c r="K71" s="21">
        <v>1</v>
      </c>
      <c r="L71" s="21">
        <v>20000</v>
      </c>
      <c r="M71" s="21">
        <v>1</v>
      </c>
      <c r="N71" s="21">
        <v>20000</v>
      </c>
      <c r="P71" s="7"/>
      <c r="Q71" s="5"/>
    </row>
    <row r="72" spans="2:21" ht="37.5" x14ac:dyDescent="0.4">
      <c r="C72" s="5"/>
      <c r="D72" s="12" t="s">
        <v>107</v>
      </c>
      <c r="E72" s="13"/>
      <c r="F72" s="13" t="s">
        <v>103</v>
      </c>
      <c r="G72" s="13">
        <v>0</v>
      </c>
      <c r="H72" s="13" t="s">
        <v>104</v>
      </c>
      <c r="I72" s="21">
        <v>3000</v>
      </c>
      <c r="J72" s="21">
        <f t="shared" si="1"/>
        <v>0</v>
      </c>
      <c r="K72" s="21">
        <v>1</v>
      </c>
      <c r="L72" s="21">
        <v>3000</v>
      </c>
      <c r="M72" s="21">
        <v>1</v>
      </c>
      <c r="N72" s="21">
        <v>3000</v>
      </c>
      <c r="P72" s="7"/>
      <c r="Q72" s="5"/>
    </row>
    <row r="73" spans="2:21" ht="56.25" x14ac:dyDescent="0.4">
      <c r="C73" s="5"/>
      <c r="D73" s="12" t="s">
        <v>168</v>
      </c>
      <c r="E73" s="13" t="s">
        <v>126</v>
      </c>
      <c r="F73" s="13" t="s">
        <v>127</v>
      </c>
      <c r="G73" s="13">
        <v>1</v>
      </c>
      <c r="H73" s="13" t="s">
        <v>101</v>
      </c>
      <c r="I73" s="21">
        <v>20000</v>
      </c>
      <c r="J73" s="21">
        <f t="shared" si="1"/>
        <v>20000</v>
      </c>
      <c r="K73" s="21">
        <v>1</v>
      </c>
      <c r="L73" s="21">
        <f>N73+J73</f>
        <v>20000</v>
      </c>
      <c r="M73" s="21">
        <v>0</v>
      </c>
      <c r="N73" s="21">
        <v>0</v>
      </c>
      <c r="P73" s="7"/>
      <c r="Q73" s="5"/>
    </row>
    <row r="74" spans="2:21" ht="37.5" x14ac:dyDescent="0.4">
      <c r="C74" s="5"/>
      <c r="D74" s="12" t="s">
        <v>169</v>
      </c>
      <c r="E74" s="13"/>
      <c r="F74" s="13" t="s">
        <v>103</v>
      </c>
      <c r="G74" s="13">
        <v>1</v>
      </c>
      <c r="H74" s="13" t="s">
        <v>104</v>
      </c>
      <c r="I74" s="21">
        <v>3000</v>
      </c>
      <c r="J74" s="21">
        <f t="shared" si="1"/>
        <v>3000</v>
      </c>
      <c r="K74" s="21">
        <f>M74+G74</f>
        <v>1</v>
      </c>
      <c r="L74" s="21">
        <f>N74+J74</f>
        <v>3000</v>
      </c>
      <c r="M74" s="21">
        <v>0</v>
      </c>
      <c r="N74" s="21">
        <v>0</v>
      </c>
      <c r="P74" s="7"/>
      <c r="Q74" s="5"/>
    </row>
    <row r="75" spans="2:21" ht="37.5" x14ac:dyDescent="0.4">
      <c r="D75" s="12" t="s">
        <v>170</v>
      </c>
      <c r="E75" s="13" t="s">
        <v>128</v>
      </c>
      <c r="F75" s="13" t="s">
        <v>106</v>
      </c>
      <c r="G75" s="13">
        <v>1</v>
      </c>
      <c r="H75" s="13" t="s">
        <v>101</v>
      </c>
      <c r="I75" s="21">
        <v>20000</v>
      </c>
      <c r="J75" s="21">
        <f t="shared" si="1"/>
        <v>20000</v>
      </c>
      <c r="K75" s="21">
        <f>M75+G75</f>
        <v>1</v>
      </c>
      <c r="L75" s="21">
        <f>N75+J75</f>
        <v>20000</v>
      </c>
      <c r="M75" s="21">
        <v>0</v>
      </c>
      <c r="N75" s="21">
        <v>0</v>
      </c>
      <c r="P75" s="7"/>
      <c r="Q75" s="5"/>
    </row>
    <row r="76" spans="2:21" ht="37.5" x14ac:dyDescent="0.4">
      <c r="D76" s="12" t="s">
        <v>171</v>
      </c>
      <c r="E76" s="13"/>
      <c r="F76" s="13" t="s">
        <v>103</v>
      </c>
      <c r="G76" s="13">
        <v>1</v>
      </c>
      <c r="H76" s="13" t="s">
        <v>104</v>
      </c>
      <c r="I76" s="21">
        <v>3000</v>
      </c>
      <c r="J76" s="21">
        <f t="shared" si="1"/>
        <v>3000</v>
      </c>
      <c r="K76" s="21">
        <f>M76+G76</f>
        <v>1</v>
      </c>
      <c r="L76" s="21">
        <f>N76+J76</f>
        <v>3000</v>
      </c>
      <c r="M76" s="21">
        <v>0</v>
      </c>
      <c r="N76" s="21">
        <v>0</v>
      </c>
      <c r="P76" s="7"/>
      <c r="Q76" s="5"/>
    </row>
    <row r="77" spans="2:21" x14ac:dyDescent="0.4"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</sheetData>
  <mergeCells count="4">
    <mergeCell ref="B5:U5"/>
    <mergeCell ref="B19:U19"/>
    <mergeCell ref="B37:U37"/>
    <mergeCell ref="B56:U56"/>
  </mergeCells>
  <phoneticPr fontId="3"/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headerFooter>
    <oddHeader>&amp;R2022年度情報化評議会(CI-NET)　標準委員会　第4回　資料2-3
2023年03月03日</oddHeader>
  </headerFooter>
  <rowBreaks count="3" manualBreakCount="3">
    <brk id="18" max="16383" man="1"/>
    <brk id="36" max="16383" man="1"/>
    <brk id="55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A33"/>
  <sheetViews>
    <sheetView view="pageBreakPreview" zoomScaleNormal="100" zoomScaleSheetLayoutView="100" workbookViewId="0">
      <selection activeCell="AG21" sqref="AG21"/>
    </sheetView>
  </sheetViews>
  <sheetFormatPr defaultColWidth="9" defaultRowHeight="18.75" x14ac:dyDescent="0.4"/>
  <cols>
    <col min="1" max="27" width="3.625" style="23" customWidth="1"/>
    <col min="28" max="16384" width="9" style="23"/>
  </cols>
  <sheetData>
    <row r="2" spans="2:27" ht="21" x14ac:dyDescent="0.4">
      <c r="B2" s="24" t="s">
        <v>133</v>
      </c>
    </row>
    <row r="3" spans="2:27" ht="21" x14ac:dyDescent="0.4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</row>
    <row r="5" spans="2:27" ht="21" x14ac:dyDescent="0.4">
      <c r="B5" s="24" t="s">
        <v>134</v>
      </c>
      <c r="AA5" s="27" t="s">
        <v>135</v>
      </c>
    </row>
    <row r="7" spans="2:27" x14ac:dyDescent="0.4">
      <c r="B7" s="28" t="s">
        <v>136</v>
      </c>
    </row>
    <row r="8" spans="2:27" ht="54" customHeight="1" x14ac:dyDescent="0.4">
      <c r="B8" s="41" t="s">
        <v>137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</row>
    <row r="9" spans="2:27" ht="62.25" customHeight="1" x14ac:dyDescent="0.4">
      <c r="B9" s="41" t="s">
        <v>138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2:27" x14ac:dyDescent="0.4">
      <c r="B10" s="41" t="s">
        <v>139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2:27" ht="19.5" thickBot="1" x14ac:dyDescent="0.45">
      <c r="B11" s="29" t="s">
        <v>140</v>
      </c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</row>
    <row r="12" spans="2:27" x14ac:dyDescent="0.4">
      <c r="B12" s="75" t="s">
        <v>141</v>
      </c>
      <c r="C12" s="76"/>
      <c r="D12" s="76"/>
      <c r="E12" s="76"/>
      <c r="F12" s="77"/>
      <c r="G12" s="80" t="s">
        <v>142</v>
      </c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2"/>
      <c r="S12" s="42" t="s">
        <v>143</v>
      </c>
      <c r="T12" s="43"/>
      <c r="U12" s="43"/>
      <c r="V12" s="43"/>
      <c r="W12" s="43"/>
      <c r="X12" s="43"/>
      <c r="Y12" s="43"/>
      <c r="Z12" s="43"/>
      <c r="AA12" s="44"/>
    </row>
    <row r="13" spans="2:27" ht="19.5" thickBot="1" x14ac:dyDescent="0.45">
      <c r="B13" s="78"/>
      <c r="C13" s="49"/>
      <c r="D13" s="49"/>
      <c r="E13" s="49"/>
      <c r="F13" s="50"/>
      <c r="G13" s="78" t="s">
        <v>144</v>
      </c>
      <c r="H13" s="49"/>
      <c r="I13" s="49"/>
      <c r="J13" s="49"/>
      <c r="K13" s="49" t="s">
        <v>145</v>
      </c>
      <c r="L13" s="49"/>
      <c r="M13" s="49"/>
      <c r="N13" s="50"/>
      <c r="O13" s="48" t="s">
        <v>146</v>
      </c>
      <c r="P13" s="49"/>
      <c r="Q13" s="49"/>
      <c r="R13" s="50"/>
      <c r="S13" s="45"/>
      <c r="T13" s="46"/>
      <c r="U13" s="46"/>
      <c r="V13" s="46"/>
      <c r="W13" s="46"/>
      <c r="X13" s="46"/>
      <c r="Y13" s="46"/>
      <c r="Z13" s="46"/>
      <c r="AA13" s="47"/>
    </row>
    <row r="14" spans="2:27" x14ac:dyDescent="0.4">
      <c r="B14" s="51" t="s">
        <v>147</v>
      </c>
      <c r="C14" s="52"/>
      <c r="D14" s="52"/>
      <c r="E14" s="52"/>
      <c r="F14" s="53"/>
      <c r="G14" s="51" t="s">
        <v>148</v>
      </c>
      <c r="H14" s="52"/>
      <c r="I14" s="52"/>
      <c r="J14" s="52"/>
      <c r="K14" s="52" t="s">
        <v>149</v>
      </c>
      <c r="L14" s="52"/>
      <c r="M14" s="52"/>
      <c r="N14" s="53"/>
      <c r="O14" s="54" t="s">
        <v>149</v>
      </c>
      <c r="P14" s="52"/>
      <c r="Q14" s="52"/>
      <c r="R14" s="53"/>
      <c r="S14" s="55"/>
      <c r="T14" s="56"/>
      <c r="U14" s="56"/>
      <c r="V14" s="56"/>
      <c r="W14" s="56"/>
      <c r="X14" s="56"/>
      <c r="Y14" s="56"/>
      <c r="Z14" s="56"/>
      <c r="AA14" s="57"/>
    </row>
    <row r="15" spans="2:27" x14ac:dyDescent="0.4">
      <c r="B15" s="58" t="s">
        <v>150</v>
      </c>
      <c r="C15" s="59"/>
      <c r="D15" s="59"/>
      <c r="E15" s="59"/>
      <c r="F15" s="60"/>
      <c r="G15" s="58" t="s">
        <v>149</v>
      </c>
      <c r="H15" s="59"/>
      <c r="I15" s="59"/>
      <c r="J15" s="59"/>
      <c r="K15" s="59" t="s">
        <v>151</v>
      </c>
      <c r="L15" s="59"/>
      <c r="M15" s="59"/>
      <c r="N15" s="60"/>
      <c r="O15" s="61" t="s">
        <v>148</v>
      </c>
      <c r="P15" s="59"/>
      <c r="Q15" s="59"/>
      <c r="R15" s="60"/>
      <c r="S15" s="62" t="s">
        <v>152</v>
      </c>
      <c r="T15" s="63"/>
      <c r="U15" s="63"/>
      <c r="V15" s="63"/>
      <c r="W15" s="63"/>
      <c r="X15" s="63"/>
      <c r="Y15" s="63"/>
      <c r="Z15" s="63"/>
      <c r="AA15" s="64"/>
    </row>
    <row r="16" spans="2:27" x14ac:dyDescent="0.4">
      <c r="B16" s="58" t="s">
        <v>153</v>
      </c>
      <c r="C16" s="59"/>
      <c r="D16" s="59"/>
      <c r="E16" s="59"/>
      <c r="F16" s="60"/>
      <c r="G16" s="58" t="s">
        <v>149</v>
      </c>
      <c r="H16" s="59"/>
      <c r="I16" s="59"/>
      <c r="J16" s="59"/>
      <c r="K16" s="59" t="s">
        <v>151</v>
      </c>
      <c r="L16" s="59"/>
      <c r="M16" s="59"/>
      <c r="N16" s="60"/>
      <c r="O16" s="61" t="s">
        <v>148</v>
      </c>
      <c r="P16" s="59"/>
      <c r="Q16" s="59"/>
      <c r="R16" s="60"/>
      <c r="S16" s="72"/>
      <c r="T16" s="73"/>
      <c r="U16" s="73"/>
      <c r="V16" s="73"/>
      <c r="W16" s="73"/>
      <c r="X16" s="73"/>
      <c r="Y16" s="73"/>
      <c r="Z16" s="73"/>
      <c r="AA16" s="74"/>
    </row>
    <row r="17" spans="2:27" ht="19.5" thickBot="1" x14ac:dyDescent="0.45">
      <c r="B17" s="65" t="s">
        <v>154</v>
      </c>
      <c r="C17" s="66"/>
      <c r="D17" s="66"/>
      <c r="E17" s="66"/>
      <c r="F17" s="67"/>
      <c r="G17" s="65" t="s">
        <v>149</v>
      </c>
      <c r="H17" s="66"/>
      <c r="I17" s="66"/>
      <c r="J17" s="66"/>
      <c r="K17" s="66" t="s">
        <v>151</v>
      </c>
      <c r="L17" s="66"/>
      <c r="M17" s="66"/>
      <c r="N17" s="67"/>
      <c r="O17" s="68" t="s">
        <v>148</v>
      </c>
      <c r="P17" s="66"/>
      <c r="Q17" s="66"/>
      <c r="R17" s="67"/>
      <c r="S17" s="69"/>
      <c r="T17" s="70"/>
      <c r="U17" s="70"/>
      <c r="V17" s="70"/>
      <c r="W17" s="70"/>
      <c r="X17" s="70"/>
      <c r="Y17" s="70"/>
      <c r="Z17" s="70"/>
      <c r="AA17" s="71"/>
    </row>
    <row r="19" spans="2:27" ht="19.5" thickBot="1" x14ac:dyDescent="0.45">
      <c r="B19" s="29" t="s">
        <v>155</v>
      </c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</row>
    <row r="20" spans="2:27" x14ac:dyDescent="0.4">
      <c r="B20" s="75" t="s">
        <v>141</v>
      </c>
      <c r="C20" s="76"/>
      <c r="D20" s="76"/>
      <c r="E20" s="76"/>
      <c r="F20" s="77"/>
      <c r="G20" s="79" t="s">
        <v>156</v>
      </c>
      <c r="H20" s="76"/>
      <c r="I20" s="76"/>
      <c r="J20" s="76"/>
      <c r="K20" s="76"/>
      <c r="L20" s="76"/>
      <c r="M20" s="76"/>
      <c r="N20" s="77"/>
      <c r="O20" s="42" t="s">
        <v>143</v>
      </c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4"/>
    </row>
    <row r="21" spans="2:27" ht="19.5" thickBot="1" x14ac:dyDescent="0.45">
      <c r="B21" s="78"/>
      <c r="C21" s="49"/>
      <c r="D21" s="49"/>
      <c r="E21" s="49"/>
      <c r="F21" s="50"/>
      <c r="G21" s="48" t="s">
        <v>144</v>
      </c>
      <c r="H21" s="49"/>
      <c r="I21" s="49"/>
      <c r="J21" s="49"/>
      <c r="K21" s="49" t="s">
        <v>157</v>
      </c>
      <c r="L21" s="49"/>
      <c r="M21" s="49"/>
      <c r="N21" s="50"/>
      <c r="O21" s="45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7"/>
    </row>
    <row r="22" spans="2:27" x14ac:dyDescent="0.4">
      <c r="B22" s="51" t="s">
        <v>147</v>
      </c>
      <c r="C22" s="52"/>
      <c r="D22" s="52"/>
      <c r="E22" s="52"/>
      <c r="F22" s="53"/>
      <c r="G22" s="54" t="s">
        <v>148</v>
      </c>
      <c r="H22" s="52"/>
      <c r="I22" s="52"/>
      <c r="J22" s="52"/>
      <c r="K22" s="52" t="s">
        <v>148</v>
      </c>
      <c r="L22" s="52"/>
      <c r="M22" s="52"/>
      <c r="N22" s="53"/>
      <c r="O22" s="55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7"/>
    </row>
    <row r="23" spans="2:27" x14ac:dyDescent="0.4">
      <c r="B23" s="58" t="s">
        <v>150</v>
      </c>
      <c r="C23" s="59"/>
      <c r="D23" s="59"/>
      <c r="E23" s="59"/>
      <c r="F23" s="60"/>
      <c r="G23" s="61" t="s">
        <v>149</v>
      </c>
      <c r="H23" s="59"/>
      <c r="I23" s="59"/>
      <c r="J23" s="59"/>
      <c r="K23" s="59" t="s">
        <v>149</v>
      </c>
      <c r="L23" s="59"/>
      <c r="M23" s="59"/>
      <c r="N23" s="60"/>
      <c r="O23" s="62" t="s">
        <v>158</v>
      </c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4"/>
    </row>
    <row r="24" spans="2:27" x14ac:dyDescent="0.4">
      <c r="B24" s="58" t="s">
        <v>153</v>
      </c>
      <c r="C24" s="59"/>
      <c r="D24" s="59"/>
      <c r="E24" s="59"/>
      <c r="F24" s="60"/>
      <c r="G24" s="61" t="s">
        <v>149</v>
      </c>
      <c r="H24" s="59"/>
      <c r="I24" s="59"/>
      <c r="J24" s="59"/>
      <c r="K24" s="59" t="s">
        <v>151</v>
      </c>
      <c r="L24" s="59"/>
      <c r="M24" s="59"/>
      <c r="N24" s="60"/>
      <c r="O24" s="72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4"/>
    </row>
    <row r="25" spans="2:27" ht="19.5" thickBot="1" x14ac:dyDescent="0.45">
      <c r="B25" s="65" t="s">
        <v>154</v>
      </c>
      <c r="C25" s="66"/>
      <c r="D25" s="66"/>
      <c r="E25" s="66"/>
      <c r="F25" s="67"/>
      <c r="G25" s="68" t="s">
        <v>149</v>
      </c>
      <c r="H25" s="66"/>
      <c r="I25" s="66"/>
      <c r="J25" s="66"/>
      <c r="K25" s="66" t="s">
        <v>151</v>
      </c>
      <c r="L25" s="66"/>
      <c r="M25" s="66"/>
      <c r="N25" s="67"/>
      <c r="O25" s="69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1"/>
    </row>
    <row r="26" spans="2:27" x14ac:dyDescent="0.4">
      <c r="B26" s="29" t="s">
        <v>159</v>
      </c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</row>
    <row r="27" spans="2:27" x14ac:dyDescent="0.4">
      <c r="B27" s="29" t="s">
        <v>160</v>
      </c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</row>
    <row r="28" spans="2:27" ht="19.5" thickBot="1" x14ac:dyDescent="0.45"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</row>
    <row r="29" spans="2:27" x14ac:dyDescent="0.4">
      <c r="B29" s="30" t="s">
        <v>161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2"/>
    </row>
    <row r="30" spans="2:27" x14ac:dyDescent="0.4">
      <c r="B30" s="33" t="s">
        <v>162</v>
      </c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34"/>
    </row>
    <row r="31" spans="2:27" x14ac:dyDescent="0.4">
      <c r="B31" s="33" t="s">
        <v>163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34"/>
    </row>
    <row r="32" spans="2:27" x14ac:dyDescent="0.4">
      <c r="B32" s="33" t="s">
        <v>164</v>
      </c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34"/>
    </row>
    <row r="33" spans="2:27" ht="19.5" thickBot="1" x14ac:dyDescent="0.45">
      <c r="B33" s="35" t="s">
        <v>165</v>
      </c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7"/>
    </row>
  </sheetData>
  <mergeCells count="50">
    <mergeCell ref="B12:F13"/>
    <mergeCell ref="G12:R12"/>
    <mergeCell ref="S12:AA13"/>
    <mergeCell ref="G13:J13"/>
    <mergeCell ref="K13:N13"/>
    <mergeCell ref="O13:R13"/>
    <mergeCell ref="B22:F22"/>
    <mergeCell ref="G22:J22"/>
    <mergeCell ref="K22:N22"/>
    <mergeCell ref="O22:AA22"/>
    <mergeCell ref="B16:F16"/>
    <mergeCell ref="G16:J16"/>
    <mergeCell ref="K16:N16"/>
    <mergeCell ref="O16:R16"/>
    <mergeCell ref="S16:AA16"/>
    <mergeCell ref="B17:F17"/>
    <mergeCell ref="G17:J17"/>
    <mergeCell ref="K17:N17"/>
    <mergeCell ref="O17:R17"/>
    <mergeCell ref="S17:AA17"/>
    <mergeCell ref="B20:F21"/>
    <mergeCell ref="G20:N20"/>
    <mergeCell ref="B25:F25"/>
    <mergeCell ref="G25:J25"/>
    <mergeCell ref="K25:N25"/>
    <mergeCell ref="O25:AA25"/>
    <mergeCell ref="B23:F23"/>
    <mergeCell ref="G23:J23"/>
    <mergeCell ref="K23:N23"/>
    <mergeCell ref="O23:AA23"/>
    <mergeCell ref="B24:F24"/>
    <mergeCell ref="G24:J24"/>
    <mergeCell ref="K24:N24"/>
    <mergeCell ref="O24:AA24"/>
    <mergeCell ref="B8:T8"/>
    <mergeCell ref="B9:T9"/>
    <mergeCell ref="B10:T10"/>
    <mergeCell ref="O20:AA21"/>
    <mergeCell ref="G21:J21"/>
    <mergeCell ref="K21:N21"/>
    <mergeCell ref="B14:F14"/>
    <mergeCell ref="G14:J14"/>
    <mergeCell ref="K14:N14"/>
    <mergeCell ref="O14:R14"/>
    <mergeCell ref="S14:AA14"/>
    <mergeCell ref="B15:F15"/>
    <mergeCell ref="G15:J15"/>
    <mergeCell ref="K15:N15"/>
    <mergeCell ref="O15:R15"/>
    <mergeCell ref="S15:AA15"/>
  </mergeCells>
  <phoneticPr fontId="3"/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Header>&amp;R2022年度情報化評議会(CI-NET)　LiteS規約WG 第7回　資料2-3
2023年1月27日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データイメージ (a)</vt:lpstr>
      <vt:lpstr>データイメージ (b)</vt:lpstr>
      <vt:lpstr>鹿島建設様　要望事項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帆足</cp:lastModifiedBy>
  <cp:lastPrinted>2023-01-27T02:05:22Z</cp:lastPrinted>
  <dcterms:created xsi:type="dcterms:W3CDTF">2019-12-12T04:00:41Z</dcterms:created>
  <dcterms:modified xsi:type="dcterms:W3CDTF">2023-03-22T05:16:50Z</dcterms:modified>
</cp:coreProperties>
</file>